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codeName="ThisWorkbook" defaultThemeVersion="124226"/>
  <mc:AlternateContent xmlns:mc="http://schemas.openxmlformats.org/markup-compatibility/2006">
    <mc:Choice Requires="x15">
      <x15ac:absPath xmlns:x15ac="http://schemas.microsoft.com/office/spreadsheetml/2010/11/ac" url="https://d.docs.live.net/cf104b4fd97759eb/Old Website/FY15 NOFA Docs/"/>
    </mc:Choice>
  </mc:AlternateContent>
  <bookViews>
    <workbookView xWindow="0" yWindow="0" windowWidth="20490" windowHeight="7530" xr2:uid="{00000000-000D-0000-FFFF-FFFF00000000}"/>
  </bookViews>
  <sheets>
    <sheet name="FY 2015 GIW" sheetId="1" r:id="rId1"/>
    <sheet name="Rental Assistance Worksheet" sheetId="2" r:id="rId2"/>
  </sheets>
  <definedNames>
    <definedName name="_xlnm._FilterDatabase" localSheetId="0" hidden="1">'FY 2015 GIW'!$A$8:$BB$8</definedName>
    <definedName name="F" localSheetId="1">#REF!</definedName>
    <definedName name="F">#REF!</definedName>
    <definedName name="_xlnm.Print_Area" localSheetId="0">'FY 2015 GIW'!$A$2:$BB$8</definedName>
    <definedName name="_xlnm.Print_Titles" localSheetId="0">'FY 2015 GIW'!$8:$8</definedName>
  </definedNames>
  <calcPr calcId="171027"/>
</workbook>
</file>

<file path=xl/calcChain.xml><?xml version="1.0" encoding="utf-8"?>
<calcChain xmlns="http://schemas.openxmlformats.org/spreadsheetml/2006/main">
  <c r="DJ34" i="1" l="1"/>
  <c r="DI34" i="1" s="1"/>
  <c r="AT34" i="1"/>
  <c r="AU34" i="1" s="1"/>
  <c r="AQ34" i="1"/>
  <c r="DG34" i="1" s="1"/>
  <c r="AP34" i="1"/>
  <c r="Y34" i="1"/>
  <c r="X34" i="1"/>
  <c r="DJ33" i="1"/>
  <c r="DI33" i="1" s="1"/>
  <c r="AT33" i="1"/>
  <c r="AU33" i="1" s="1"/>
  <c r="AQ33" i="1"/>
  <c r="DG33" i="1" s="1"/>
  <c r="AP33" i="1"/>
  <c r="Y33" i="1"/>
  <c r="X33" i="1"/>
  <c r="DJ32" i="1"/>
  <c r="DI32" i="1" s="1"/>
  <c r="AT32" i="1"/>
  <c r="AQ32" i="1"/>
  <c r="AP32" i="1"/>
  <c r="Y32" i="1"/>
  <c r="X32" i="1"/>
  <c r="DJ31" i="1"/>
  <c r="DI31" i="1" s="1"/>
  <c r="AT31" i="1"/>
  <c r="AQ31" i="1"/>
  <c r="AU31" i="1" s="1"/>
  <c r="AP31" i="1"/>
  <c r="Y31" i="1"/>
  <c r="X31" i="1"/>
  <c r="DJ30" i="1"/>
  <c r="DI30" i="1" s="1"/>
  <c r="AT30" i="1"/>
  <c r="AQ30" i="1"/>
  <c r="AU30" i="1" s="1"/>
  <c r="AP30" i="1"/>
  <c r="Y30" i="1"/>
  <c r="X30" i="1"/>
  <c r="DJ29" i="1"/>
  <c r="DI29" i="1" s="1"/>
  <c r="DH29" i="1"/>
  <c r="AT29" i="1"/>
  <c r="AQ29" i="1"/>
  <c r="AP29" i="1"/>
  <c r="Y29" i="1"/>
  <c r="X29" i="1"/>
  <c r="DJ28" i="1"/>
  <c r="DI28" i="1" s="1"/>
  <c r="DH28" i="1"/>
  <c r="AT28" i="1"/>
  <c r="AQ28" i="1"/>
  <c r="AP28" i="1"/>
  <c r="Y28" i="1"/>
  <c r="X28" i="1"/>
  <c r="DJ27" i="1"/>
  <c r="DI27" i="1" s="1"/>
  <c r="AT27" i="1"/>
  <c r="AQ27" i="1"/>
  <c r="AU27" i="1" s="1"/>
  <c r="AP27" i="1"/>
  <c r="Y27" i="1"/>
  <c r="X27" i="1"/>
  <c r="DJ26" i="1"/>
  <c r="DI26" i="1" s="1"/>
  <c r="AT26" i="1"/>
  <c r="AQ26" i="1"/>
  <c r="AU26" i="1" s="1"/>
  <c r="AP26" i="1"/>
  <c r="Y26" i="1"/>
  <c r="X26" i="1"/>
  <c r="DJ25" i="1"/>
  <c r="DI25" i="1" s="1"/>
  <c r="DH25" i="1"/>
  <c r="AT25" i="1"/>
  <c r="AQ25" i="1"/>
  <c r="AP25" i="1"/>
  <c r="Y25" i="1"/>
  <c r="X25" i="1"/>
  <c r="DJ24" i="1"/>
  <c r="DI24" i="1" s="1"/>
  <c r="DH24" i="1"/>
  <c r="AT24" i="1"/>
  <c r="AQ24" i="1"/>
  <c r="AP24" i="1"/>
  <c r="Y24" i="1"/>
  <c r="X24" i="1"/>
  <c r="DJ23" i="1"/>
  <c r="DI23" i="1" s="1"/>
  <c r="AT23" i="1"/>
  <c r="AQ23" i="1"/>
  <c r="AU23" i="1" s="1"/>
  <c r="AP23" i="1"/>
  <c r="Y23" i="1"/>
  <c r="X23" i="1"/>
  <c r="DJ22" i="1"/>
  <c r="DI22" i="1" s="1"/>
  <c r="AT22" i="1"/>
  <c r="AQ22" i="1"/>
  <c r="AU22" i="1" s="1"/>
  <c r="AP22" i="1"/>
  <c r="Y22" i="1"/>
  <c r="X22" i="1"/>
  <c r="DJ21" i="1"/>
  <c r="DI21" i="1" s="1"/>
  <c r="AT21" i="1" s="1"/>
  <c r="AU21" i="1" s="1"/>
  <c r="DH21" i="1"/>
  <c r="AQ21" i="1"/>
  <c r="DG21" i="1" s="1"/>
  <c r="AP21" i="1"/>
  <c r="Y21" i="1"/>
  <c r="X21" i="1"/>
  <c r="DJ20" i="1"/>
  <c r="DI20" i="1" s="1"/>
  <c r="AT20" i="1" s="1"/>
  <c r="AU20" i="1" s="1"/>
  <c r="AQ20" i="1"/>
  <c r="DG20" i="1" s="1"/>
  <c r="AP20" i="1"/>
  <c r="Y20" i="1"/>
  <c r="X20" i="1"/>
  <c r="DJ19" i="1"/>
  <c r="DI19" i="1" s="1"/>
  <c r="AT19" i="1" s="1"/>
  <c r="AU19" i="1" s="1"/>
  <c r="DH19" i="1"/>
  <c r="AQ19" i="1"/>
  <c r="DG19" i="1" s="1"/>
  <c r="AP19" i="1"/>
  <c r="Y19" i="1"/>
  <c r="X19" i="1"/>
  <c r="DJ18" i="1"/>
  <c r="DI18" i="1" s="1"/>
  <c r="AT18" i="1" s="1"/>
  <c r="AU18" i="1" s="1"/>
  <c r="AQ18" i="1"/>
  <c r="DG18" i="1" s="1"/>
  <c r="AP18" i="1"/>
  <c r="Y18" i="1"/>
  <c r="X18" i="1"/>
  <c r="DJ17" i="1"/>
  <c r="DI17" i="1" s="1"/>
  <c r="AT17" i="1" s="1"/>
  <c r="DH17" i="1"/>
  <c r="AQ17" i="1"/>
  <c r="DG17" i="1" s="1"/>
  <c r="AP17" i="1"/>
  <c r="Y17" i="1"/>
  <c r="X17" i="1"/>
  <c r="DJ16" i="1"/>
  <c r="DI16" i="1" s="1"/>
  <c r="AT16" i="1" s="1"/>
  <c r="AU16" i="1" s="1"/>
  <c r="AQ16" i="1"/>
  <c r="DG16" i="1" s="1"/>
  <c r="AP16" i="1"/>
  <c r="Y16" i="1"/>
  <c r="X16" i="1"/>
  <c r="DJ15" i="1"/>
  <c r="DI15" i="1" s="1"/>
  <c r="AT15" i="1" s="1"/>
  <c r="DH15" i="1"/>
  <c r="AQ15" i="1"/>
  <c r="DG15" i="1" s="1"/>
  <c r="AP15" i="1"/>
  <c r="Y15" i="1"/>
  <c r="X15" i="1"/>
  <c r="DJ14" i="1"/>
  <c r="DI14" i="1" s="1"/>
  <c r="AT14" i="1" s="1"/>
  <c r="AU14" i="1" s="1"/>
  <c r="AQ14" i="1"/>
  <c r="DG14" i="1" s="1"/>
  <c r="AP14" i="1"/>
  <c r="Y14" i="1"/>
  <c r="X14" i="1"/>
  <c r="DJ13" i="1"/>
  <c r="DI13" i="1" s="1"/>
  <c r="AT13" i="1" s="1"/>
  <c r="DH13" i="1"/>
  <c r="AQ13" i="1"/>
  <c r="DG13" i="1" s="1"/>
  <c r="AP13" i="1"/>
  <c r="Y13" i="1"/>
  <c r="X13" i="1"/>
  <c r="DJ12" i="1"/>
  <c r="DI12" i="1" s="1"/>
  <c r="AT12" i="1" s="1"/>
  <c r="AU12" i="1" s="1"/>
  <c r="AQ12" i="1"/>
  <c r="DG12" i="1" s="1"/>
  <c r="AP12" i="1"/>
  <c r="Y12" i="1"/>
  <c r="X12" i="1"/>
  <c r="DJ11" i="1"/>
  <c r="DI11" i="1" s="1"/>
  <c r="AT11" i="1" s="1"/>
  <c r="DH11" i="1"/>
  <c r="AQ11" i="1"/>
  <c r="DG11" i="1" s="1"/>
  <c r="AP11" i="1"/>
  <c r="Y11" i="1"/>
  <c r="X11" i="1"/>
  <c r="DJ10" i="1"/>
  <c r="DI10" i="1" s="1"/>
  <c r="AT10" i="1" s="1"/>
  <c r="AU10" i="1" s="1"/>
  <c r="AQ10" i="1"/>
  <c r="DG10" i="1" s="1"/>
  <c r="AP10" i="1"/>
  <c r="Y10" i="1"/>
  <c r="X10" i="1"/>
  <c r="DJ9" i="1"/>
  <c r="DI9" i="1" s="1"/>
  <c r="AT9" i="1" s="1"/>
  <c r="DH9" i="1"/>
  <c r="AQ9" i="1"/>
  <c r="DG9" i="1" s="1"/>
  <c r="AP9" i="1"/>
  <c r="Y9" i="1"/>
  <c r="X9" i="1"/>
  <c r="C2" i="1"/>
  <c r="C4" i="1"/>
  <c r="C3" i="1"/>
  <c r="AU11" i="1" l="1"/>
  <c r="AU15" i="1"/>
  <c r="AU17" i="1"/>
  <c r="DH32" i="1"/>
  <c r="DH33" i="1"/>
  <c r="DH34" i="1"/>
  <c r="AU9" i="1"/>
  <c r="AU13" i="1"/>
  <c r="DH10" i="1"/>
  <c r="DH12" i="1"/>
  <c r="DH14" i="1"/>
  <c r="DH16" i="1"/>
  <c r="DH18" i="1"/>
  <c r="DH20" i="1"/>
  <c r="DH23" i="1"/>
  <c r="AU25" i="1"/>
  <c r="DH27" i="1"/>
  <c r="AU29" i="1"/>
  <c r="DH31" i="1"/>
  <c r="DH22" i="1"/>
  <c r="AU24" i="1"/>
  <c r="DH26" i="1"/>
  <c r="AU28" i="1"/>
  <c r="DH30" i="1"/>
  <c r="AU32" i="1"/>
  <c r="DG22" i="1"/>
  <c r="DG23" i="1"/>
  <c r="DG24" i="1"/>
  <c r="DG25" i="1"/>
  <c r="DG26" i="1"/>
  <c r="DG27" i="1"/>
  <c r="DG28" i="1"/>
  <c r="DG29" i="1"/>
  <c r="DG30" i="1"/>
  <c r="DG31" i="1"/>
  <c r="DG32" i="1"/>
  <c r="I4" i="1"/>
  <c r="D255" i="2"/>
  <c r="J253" i="2"/>
  <c r="J251" i="2"/>
  <c r="J249" i="2"/>
  <c r="J247" i="2"/>
  <c r="J245" i="2"/>
  <c r="J243" i="2"/>
  <c r="J241" i="2"/>
  <c r="J239" i="2"/>
  <c r="D230" i="2"/>
  <c r="J228" i="2"/>
  <c r="J226" i="2"/>
  <c r="J224" i="2"/>
  <c r="J222" i="2"/>
  <c r="J220" i="2"/>
  <c r="J218" i="2"/>
  <c r="J216" i="2"/>
  <c r="J214" i="2"/>
  <c r="J230" i="2" s="1"/>
  <c r="D205" i="2"/>
  <c r="J203" i="2"/>
  <c r="J201" i="2"/>
  <c r="J199" i="2"/>
  <c r="J197" i="2"/>
  <c r="J195" i="2"/>
  <c r="J193" i="2"/>
  <c r="J191" i="2"/>
  <c r="J189" i="2"/>
  <c r="D180" i="2"/>
  <c r="J178" i="2"/>
  <c r="J176" i="2"/>
  <c r="J174" i="2"/>
  <c r="J172" i="2"/>
  <c r="J170" i="2"/>
  <c r="J168" i="2"/>
  <c r="J166" i="2"/>
  <c r="J164" i="2"/>
  <c r="J180" i="2" s="1"/>
  <c r="D155" i="2"/>
  <c r="J153" i="2"/>
  <c r="J151" i="2"/>
  <c r="J149" i="2"/>
  <c r="J147" i="2"/>
  <c r="J145" i="2"/>
  <c r="J143" i="2"/>
  <c r="J141" i="2"/>
  <c r="J139" i="2"/>
  <c r="D130" i="2"/>
  <c r="J128" i="2"/>
  <c r="J126" i="2"/>
  <c r="J124" i="2"/>
  <c r="J122" i="2"/>
  <c r="J120" i="2"/>
  <c r="J118" i="2"/>
  <c r="J116" i="2"/>
  <c r="J114" i="2"/>
  <c r="J130" i="2" s="1"/>
  <c r="D105" i="2"/>
  <c r="J103" i="2"/>
  <c r="J101" i="2"/>
  <c r="J99" i="2"/>
  <c r="J97" i="2"/>
  <c r="J95" i="2"/>
  <c r="J93" i="2"/>
  <c r="J91" i="2"/>
  <c r="J105" i="2" s="1"/>
  <c r="J89" i="2"/>
  <c r="D80" i="2"/>
  <c r="J78" i="2"/>
  <c r="J76" i="2"/>
  <c r="J74" i="2"/>
  <c r="J72" i="2"/>
  <c r="J70" i="2"/>
  <c r="J68" i="2"/>
  <c r="J66" i="2"/>
  <c r="J64" i="2"/>
  <c r="D55" i="2"/>
  <c r="J53" i="2"/>
  <c r="J51" i="2"/>
  <c r="J49" i="2"/>
  <c r="J47" i="2"/>
  <c r="J45" i="2"/>
  <c r="J43" i="2"/>
  <c r="J41" i="2"/>
  <c r="J39" i="2"/>
  <c r="D30" i="2"/>
  <c r="J28" i="2"/>
  <c r="J26" i="2"/>
  <c r="J24" i="2"/>
  <c r="J22" i="2"/>
  <c r="J20" i="2"/>
  <c r="J18" i="2"/>
  <c r="J16" i="2"/>
  <c r="J14" i="2"/>
  <c r="J80" i="2" l="1"/>
  <c r="J255" i="2"/>
  <c r="J30" i="2"/>
  <c r="J55" i="2"/>
  <c r="J155" i="2"/>
  <c r="D7" i="2" s="1"/>
  <c r="J205" i="2"/>
</calcChain>
</file>

<file path=xl/sharedStrings.xml><?xml version="1.0" encoding="utf-8"?>
<sst xmlns="http://schemas.openxmlformats.org/spreadsheetml/2006/main" count="755" uniqueCount="134">
  <si>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</si>
  <si>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</si>
  <si>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</si>
  <si>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</si>
  <si>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</si>
  <si>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</si>
  <si>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</si>
  <si>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</si>
  <si>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</si>
  <si>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</si>
  <si>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</si>
  <si>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</si>
  <si>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</si>
  <si>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</si>
  <si>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</si>
  <si>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</si>
  <si>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</si>
  <si>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</si>
  <si>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</si>
  <si>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</si>
  <si>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</si>
  <si>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</si>
  <si>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</si>
  <si>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</si>
  <si>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</si>
  <si>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</si>
  <si>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</si>
  <si>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</si>
  <si>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</si>
  <si>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</si>
  <si>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</si>
  <si>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</si>
  <si>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</si>
  <si>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t>Operating costs</t>
  </si>
  <si>
    <r>
      <t xml:space="preserve">Subtotal
</t>
    </r>
    <r>
      <rPr>
        <sz val="10"/>
        <color indexed="10"/>
        <rFont val="Arial"/>
        <family val="2"/>
      </rPr>
      <t>(does not include Admin)</t>
    </r>
  </si>
  <si>
    <t xml:space="preserve">Total ARA                                                                                                                                                                                                                                                                                                                                                                                                 </t>
  </si>
  <si>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</si>
  <si>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</si>
  <si>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</si>
  <si>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</si>
  <si>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</si>
  <si>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</si>
  <si>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</si>
  <si>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</si>
  <si>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</si>
  <si>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</si>
  <si>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</si>
  <si>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</si>
  <si>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</si>
  <si>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</si>
  <si>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</si>
  <si>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</si>
  <si>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</si>
  <si>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</si>
  <si>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</si>
  <si>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</si>
  <si>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</si>
  <si>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</si>
  <si>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</si>
  <si>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</si>
  <si>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</si>
  <si>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Total Budget Awarded                                                                                                                                                                                                                                                                                                                                                                                 </t>
    </r>
    <r>
      <rPr>
        <sz val="10"/>
        <color indexed="10"/>
        <rFont val="Arial"/>
        <family val="2"/>
      </rPr>
      <t xml:space="preserve"> </t>
    </r>
  </si>
  <si>
    <t>Field Office
Comments</t>
  </si>
  <si>
    <t>Desk Officer
Comments</t>
  </si>
  <si>
    <t>Rental Assistance:</t>
  </si>
  <si>
    <t>Is the project Leasing a structure?</t>
  </si>
  <si>
    <r>
      <t>Former Project under the SHP or</t>
    </r>
    <r>
      <rPr>
        <b/>
        <i/>
        <sz val="10"/>
        <rFont val="Arial"/>
        <family val="2"/>
      </rPr>
      <t xml:space="preserve"> </t>
    </r>
    <r>
      <rPr>
        <b/>
        <sz val="10"/>
        <rFont val="Arial"/>
        <family val="2"/>
      </rPr>
      <t>S+C Program or Project under the CoC Program?</t>
    </r>
  </si>
  <si>
    <t>FMR/Actual Rent</t>
  </si>
  <si>
    <t>Administration Costs</t>
  </si>
  <si>
    <t>Project Applicant/CoC
Comments</t>
  </si>
  <si>
    <t xml:space="preserve">Sub-Section 2.2 - Former S+C and Rental Assistance Unit Configuration </t>
  </si>
  <si>
    <t>Are you requesting Admin Costs that exceed FY2014 award?</t>
  </si>
  <si>
    <t>2015 FMRs</t>
  </si>
  <si>
    <t xml:space="preserve">Please click on the link provided below to obtain 2015 FMR amounts.  </t>
  </si>
  <si>
    <t>Current Admin Formula</t>
  </si>
  <si>
    <t>FY 2015 Grant Inventory Worksheet</t>
  </si>
  <si>
    <t>SECTION 3 - REQUESTED BUDGET LINE ITEMS (BLIs) AND UNITS FOR FY 2015 COMPETITION</t>
  </si>
  <si>
    <r>
      <t xml:space="preserve">Is the CA the same as in FY2014?                                                                                                                                                                                                                                                                                                                                                                                                          </t>
    </r>
    <r>
      <rPr>
        <sz val="10"/>
        <color indexed="10"/>
        <rFont val="Arial"/>
        <family val="2"/>
      </rPr>
      <t>(select from drop-down)</t>
    </r>
  </si>
  <si>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</si>
  <si>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</si>
  <si>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r>
      <t xml:space="preserve">Capital Costs
</t>
    </r>
    <r>
      <rPr>
        <sz val="10"/>
        <rFont val="Arial"/>
        <family val="2"/>
      </rPr>
      <t>(Acquisition, Rehabilitation, New Construction)</t>
    </r>
  </si>
  <si>
    <r>
      <rPr>
        <b/>
        <sz val="10"/>
        <rFont val="Arial"/>
        <family val="2"/>
      </rPr>
      <t>Project Component</t>
    </r>
    <r>
      <rPr>
        <sz val="10"/>
        <rFont val="Arial"/>
        <family val="2"/>
      </rPr>
      <t xml:space="preserve">                                                                                                                                                                                                                                                                                                                                                                                                                                                                                                                           </t>
    </r>
    <r>
      <rPr>
        <sz val="10"/>
        <color indexed="10"/>
        <rFont val="Arial"/>
        <family val="2"/>
      </rPr>
      <t>(select from 
drop-down)</t>
    </r>
  </si>
  <si>
    <t xml:space="preserve">Calculated Administrative Costs Allowed                                                                                                                                                                                                                                                                                                                                                               </t>
  </si>
  <si>
    <t>Administrative Costs Requested</t>
  </si>
  <si>
    <t>SECTION 4 - COMMENTS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</si>
  <si>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</si>
  <si>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r>
      <rPr>
        <b/>
        <sz val="10"/>
        <rFont val="Arial"/>
        <family val="2"/>
      </rPr>
      <t xml:space="preserve">Is this a 2009 Grant?  </t>
    </r>
    <r>
      <rPr>
        <sz val="10"/>
        <rFont val="Arial"/>
        <family val="2"/>
      </rPr>
      <t xml:space="preserve">                                                                                                                                                                                                                                                                                                                                                                                                                                                                                                                                        </t>
    </r>
    <r>
      <rPr>
        <sz val="10"/>
        <color indexed="10"/>
        <rFont val="Arial"/>
        <family val="2"/>
      </rPr>
      <t>(select from 
drop-down)</t>
    </r>
  </si>
  <si>
    <t>Is this a rental assistance project that requested Actual Rent or FMR amounts in FY2014?</t>
  </si>
  <si>
    <r>
      <rPr>
        <b/>
        <sz val="10"/>
        <rFont val="Arial"/>
        <family val="2"/>
      </rPr>
      <t>Was a lease provided to the FO for units, structures?</t>
    </r>
    <r>
      <rPr>
        <sz val="10"/>
        <rFont val="Arial"/>
        <family val="2"/>
      </rPr>
      <t xml:space="preserve">                                                                                                                                                                                                                                                                                                                                                                                                                                                                                                    </t>
    </r>
    <r>
      <rPr>
        <sz val="10"/>
        <color indexed="10"/>
        <rFont val="Arial"/>
        <family val="2"/>
      </rPr>
      <t>(select from drop-down)</t>
    </r>
  </si>
  <si>
    <t>CoC</t>
  </si>
  <si>
    <t>PH</t>
  </si>
  <si>
    <t>FMR</t>
  </si>
  <si>
    <t>N/A</t>
  </si>
  <si>
    <t>TH</t>
  </si>
  <si>
    <t>Shelter Plus Care</t>
  </si>
  <si>
    <t xml:space="preserve">NYS Office of Alcoholism and Substance Abuse Services </t>
  </si>
  <si>
    <t>Buffalo</t>
  </si>
  <si>
    <t>NY-511</t>
  </si>
  <si>
    <t>Binghamton Housing Authority</t>
  </si>
  <si>
    <t>BHA/OFB  Project Renewal</t>
  </si>
  <si>
    <t>NY0705L2C111405</t>
  </si>
  <si>
    <t>Binghamton/Union Town/Broome, Otsego, Chenango, Cortland Counties CoC</t>
  </si>
  <si>
    <t>BHA/Lisle Ave Project Renewal</t>
  </si>
  <si>
    <t>NY0872L2C111403</t>
  </si>
  <si>
    <t>Broome County Department of Mental Health</t>
  </si>
  <si>
    <t>NY0972L2C111401</t>
  </si>
  <si>
    <t>City of Norwich Housing Authority</t>
  </si>
  <si>
    <t>NH Shelter Plus Care I</t>
  </si>
  <si>
    <t>NY0905L2C111401</t>
  </si>
  <si>
    <t>Fairview Recovery Services ,Inc</t>
  </si>
  <si>
    <t>NY0582L2C111406</t>
  </si>
  <si>
    <t>Supportive House Program Men's</t>
  </si>
  <si>
    <t>NY0583L2C111406</t>
  </si>
  <si>
    <t>Supportive Housing Program Women</t>
  </si>
  <si>
    <t>NY0704L2C111405</t>
  </si>
  <si>
    <t>Fairview Recovery Services, Inc. 25 Units</t>
  </si>
  <si>
    <t>NY0547L2C111407</t>
  </si>
  <si>
    <t xml:space="preserve">Volunteers of America of Western New York, Inc. </t>
  </si>
  <si>
    <t>VOAWNY Permanent Supportive Housing in Binghamton, NY</t>
  </si>
  <si>
    <t>NY0774L2C111402</t>
  </si>
  <si>
    <t>VOAWNY Permanent Supportive Housing for Chronically Homeless in Binghamton, NY</t>
  </si>
  <si>
    <t>NY0775L2C111402</t>
  </si>
  <si>
    <t>YWCA of Binghamton/Broome County</t>
  </si>
  <si>
    <t>Outreach and Retention Program</t>
  </si>
  <si>
    <t>NY0548L2C111407</t>
  </si>
  <si>
    <t>Intensive Independent Living Program</t>
  </si>
  <si>
    <t>NY0549L2C111407</t>
  </si>
  <si>
    <t>Young Women's Residential Achievement Program</t>
  </si>
  <si>
    <t>NY0584L2C111406</t>
  </si>
  <si>
    <t>Yes</t>
  </si>
  <si>
    <t>Coalition for the Homeless of the Southern of NY INC.</t>
  </si>
  <si>
    <t>Rental Assistance-PRA</t>
  </si>
  <si>
    <t>YWCA interested in taking over grant</t>
  </si>
  <si>
    <t>Fairview interested in taking over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</si>
</sst>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8"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b/>
      <sz val="11"/>
      <color indexed="10"/>
      <name val="Calibri"/>
      <family val="2"/>
    </font>
    <font>
      <sz val="9"/>
      <color indexed="10"/>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b/>
      <u/>
      <sz val="10"/>
      <color theme="10"/>
      <name val="Arial"/>
      <family val="2"/>
    </font>
    <font>
      <sz val="10"/>
      <name val="Calibri"/>
      <family val="2"/>
    </font>
    <font>
      <b/>
      <sz val="10"/>
      <name val="Calibri"/>
      <family val="2"/>
    </font>
    <font>
      <sz val="10"/>
      <name val="Calibri"/>
      <family val="2"/>
      <scheme val="minor"/>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6337778862885"/>
        <bgColor indexed="64"/>
      </patternFill>
    </fill>
    <fill>
      <patternFill patternType="solid">
        <fgColor rgb="FFA4FB9D"/>
        <bgColor indexed="64"/>
      </patternFill>
    </fill>
    <fill>
      <patternFill patternType="solid">
        <fgColor theme="0" tint="-0.24994659260841701"/>
        <bgColor indexed="64"/>
      </patternFill>
    </fill>
    <fill>
      <patternFill patternType="solid">
        <fgColor theme="4" tint="0.39997558519241921"/>
        <bgColor indexed="64"/>
      </patternFill>
    </fill>
    <fill>
      <patternFill patternType="solid">
        <fgColor rgb="FF65D965"/>
        <bgColor indexed="64"/>
      </patternFill>
    </fill>
  </fills>
  <borders count="51">
    <border>
      <left/>
      <right/>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top/>
      <bottom/>
      <diagonal/>
    </border>
    <border>
      <left/>
      <right/>
      <top/>
      <bottom style="double">
        <color indexed="64"/>
      </bottom>
      <diagonal/>
    </border>
    <border>
      <left/>
      <right/>
      <top style="double">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3">
    <xf numFmtId="0" fontId="0" fillId="0" borderId="0"/>
    <xf numFmtId="44" fontId="13" fillId="0" borderId="0" applyFont="0" applyFill="0" applyBorder="0" applyAlignment="0" applyProtection="0"/>
    <xf numFmtId="44" fontId="15" fillId="0" borderId="0" applyFont="0" applyFill="0" applyBorder="0" applyAlignment="0" applyProtection="0"/>
    <xf numFmtId="0" fontId="21" fillId="0" borderId="0" applyNumberFormat="0" applyFill="0" applyBorder="0" applyAlignment="0" applyProtection="0">
      <alignment vertical="top"/>
      <protection locked="0"/>
    </xf>
    <xf numFmtId="0" fontId="13" fillId="0" borderId="0" applyFill="0"/>
    <xf numFmtId="0" fontId="13" fillId="0" borderId="0" applyFill="0"/>
    <xf numFmtId="0" fontId="13" fillId="0" borderId="0" applyFill="0"/>
    <xf numFmtId="0" fontId="13" fillId="0" borderId="0" applyFill="0"/>
    <xf numFmtId="0" fontId="20" fillId="0" borderId="0"/>
    <xf numFmtId="0" fontId="20" fillId="0" borderId="0"/>
    <xf numFmtId="0" fontId="13" fillId="0" borderId="0" applyFill="0"/>
    <xf numFmtId="0" fontId="13" fillId="0" borderId="0" applyFill="0"/>
    <xf numFmtId="44" fontId="20" fillId="0" borderId="0" applyFont="0" applyFill="0" applyBorder="0" applyAlignment="0" applyProtection="0"/>
  </cellStyleXfs>
  <cellXfs count="167">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6" fillId="0" borderId="0" xfId="0" applyFont="1" applyBorder="1" applyAlignment="1" applyProtection="1">
      <alignment vertical="top" wrapText="1"/>
      <protection locked="0"/>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0"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9"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3" fillId="0" borderId="0" xfId="4" applyFont="1" applyProtection="1">
      <protection locked="0"/>
    </xf>
    <xf numFmtId="0" fontId="13" fillId="0" borderId="0" xfId="4" applyFont="1" applyProtection="1"/>
    <xf numFmtId="0" fontId="13" fillId="0" borderId="0" xfId="4" applyFont="1" applyAlignment="1" applyProtection="1">
      <alignment horizontal="center"/>
    </xf>
    <xf numFmtId="0" fontId="13" fillId="0" borderId="0" xfId="4" applyFont="1" applyAlignment="1" applyProtection="1">
      <alignment horizontal="center"/>
      <protection locked="0"/>
    </xf>
    <xf numFmtId="0" fontId="16" fillId="0" borderId="0" xfId="4" applyFont="1" applyAlignment="1" applyProtection="1">
      <alignment horizontal="center" wrapText="1"/>
    </xf>
    <xf numFmtId="0" fontId="13" fillId="0" borderId="0" xfId="4" applyFont="1" applyAlignment="1" applyProtection="1">
      <alignment horizontal="left"/>
    </xf>
    <xf numFmtId="164" fontId="12" fillId="0" borderId="19" xfId="4" applyNumberFormat="1" applyFont="1" applyBorder="1" applyAlignment="1" applyProtection="1"/>
    <xf numFmtId="0" fontId="18" fillId="0" borderId="0" xfId="3" applyFont="1" applyFill="1" applyBorder="1" applyAlignment="1" applyProtection="1">
      <alignment horizontal="center"/>
    </xf>
    <xf numFmtId="0" fontId="13" fillId="2" borderId="0" xfId="4" applyFont="1" applyFill="1" applyProtection="1"/>
    <xf numFmtId="0" fontId="13" fillId="2" borderId="0" xfId="4" applyFont="1" applyFill="1" applyBorder="1" applyAlignment="1" applyProtection="1">
      <alignment horizontal="center"/>
    </xf>
    <xf numFmtId="0" fontId="13" fillId="2" borderId="0" xfId="4" applyFont="1" applyFill="1" applyAlignment="1" applyProtection="1">
      <alignment horizontal="center"/>
    </xf>
    <xf numFmtId="0" fontId="13" fillId="0" borderId="0" xfId="4" applyAlignment="1" applyProtection="1">
      <alignment horizontal="center"/>
    </xf>
    <xf numFmtId="0" fontId="13" fillId="2" borderId="0" xfId="4" applyFill="1" applyAlignment="1" applyProtection="1">
      <alignment horizontal="center"/>
    </xf>
    <xf numFmtId="0" fontId="13" fillId="2" borderId="0" xfId="4" applyFont="1" applyFill="1" applyAlignment="1" applyProtection="1"/>
    <xf numFmtId="0" fontId="12" fillId="3" borderId="0" xfId="4" applyFont="1" applyFill="1" applyBorder="1" applyAlignment="1" applyProtection="1">
      <alignment horizontal="center" vertical="center"/>
    </xf>
    <xf numFmtId="0" fontId="12" fillId="2" borderId="0" xfId="4" applyFont="1" applyFill="1" applyBorder="1" applyAlignment="1" applyProtection="1">
      <alignment horizontal="center" vertical="center"/>
    </xf>
    <xf numFmtId="0" fontId="13" fillId="0" borderId="0" xfId="4" applyFont="1" applyAlignment="1" applyProtection="1">
      <protection locked="0"/>
    </xf>
    <xf numFmtId="0" fontId="13" fillId="3" borderId="0" xfId="4" applyFont="1" applyFill="1" applyAlignment="1" applyProtection="1">
      <alignment horizontal="center"/>
    </xf>
    <xf numFmtId="0" fontId="13" fillId="0" borderId="0" xfId="4" applyBorder="1" applyProtection="1"/>
    <xf numFmtId="0" fontId="13" fillId="3" borderId="0" xfId="4" applyFill="1" applyAlignment="1" applyProtection="1">
      <alignment horizontal="center"/>
    </xf>
    <xf numFmtId="0" fontId="13" fillId="0" borderId="15" xfId="4" applyFont="1" applyBorder="1" applyProtection="1">
      <protection locked="0"/>
    </xf>
    <xf numFmtId="164" fontId="13" fillId="0" borderId="15" xfId="4" applyNumberFormat="1" applyFont="1" applyBorder="1" applyProtection="1">
      <protection locked="0"/>
    </xf>
    <xf numFmtId="0" fontId="13" fillId="0" borderId="15" xfId="4" applyFont="1" applyBorder="1" applyAlignment="1" applyProtection="1">
      <alignment horizontal="center"/>
    </xf>
    <xf numFmtId="164" fontId="13" fillId="0" borderId="15" xfId="4" applyNumberFormat="1" applyFont="1" applyBorder="1" applyProtection="1"/>
    <xf numFmtId="0" fontId="13" fillId="3" borderId="0" xfId="4" applyFont="1" applyFill="1" applyBorder="1" applyAlignment="1" applyProtection="1">
      <alignment horizontal="center"/>
    </xf>
    <xf numFmtId="0" fontId="12" fillId="0" borderId="0" xfId="4" applyFont="1" applyAlignment="1" applyProtection="1"/>
    <xf numFmtId="0" fontId="12" fillId="0" borderId="19" xfId="4" applyFont="1" applyBorder="1" applyAlignment="1" applyProtection="1"/>
    <xf numFmtId="0" fontId="13" fillId="3" borderId="0" xfId="4" applyFont="1" applyFill="1" applyProtection="1"/>
    <xf numFmtId="0" fontId="22" fillId="0" borderId="24" xfId="0" applyFont="1" applyBorder="1" applyAlignment="1" applyProtection="1">
      <alignment vertical="top"/>
      <protection locked="0"/>
    </xf>
    <xf numFmtId="0" fontId="22" fillId="0" borderId="0" xfId="0" applyFont="1" applyBorder="1" applyAlignment="1" applyProtection="1">
      <alignment vertical="top"/>
      <protection locked="0"/>
    </xf>
    <xf numFmtId="0" fontId="4" fillId="0" borderId="25" xfId="0" applyFont="1" applyBorder="1" applyAlignment="1" applyProtection="1">
      <alignment horizontal="center" vertical="center" textRotation="90"/>
      <protection locked="0"/>
    </xf>
    <xf numFmtId="0" fontId="12" fillId="5" borderId="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2" fillId="5" borderId="7" xfId="0" applyNumberFormat="1"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7" xfId="0" applyNumberFormat="1"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center" vertical="center" wrapText="1"/>
      <protection locked="0"/>
    </xf>
    <xf numFmtId="0" fontId="12" fillId="9" borderId="8"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3" fillId="9" borderId="8" xfId="0" applyNumberFormat="1" applyFont="1" applyFill="1" applyBorder="1" applyAlignment="1" applyProtection="1">
      <alignment horizontal="center" vertical="center" wrapText="1"/>
      <protection locked="0"/>
    </xf>
    <xf numFmtId="0" fontId="13" fillId="9" borderId="9"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protection locked="0"/>
    </xf>
    <xf numFmtId="0" fontId="12" fillId="9" borderId="19" xfId="4" applyFont="1" applyFill="1" applyBorder="1" applyAlignment="1" applyProtection="1">
      <alignment horizontal="center" vertical="center"/>
    </xf>
    <xf numFmtId="0" fontId="24" fillId="9" borderId="18" xfId="3" applyFont="1" applyFill="1" applyBorder="1" applyAlignment="1" applyProtection="1">
      <alignment horizontal="center"/>
    </xf>
    <xf numFmtId="0" fontId="13" fillId="6" borderId="10"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protection locked="0"/>
    </xf>
    <xf numFmtId="0" fontId="25" fillId="0" borderId="45" xfId="0" applyFont="1" applyBorder="1" applyAlignment="1" applyProtection="1">
      <alignment horizontal="center" vertical="center"/>
      <protection locked="0"/>
    </xf>
    <xf numFmtId="0" fontId="25" fillId="0" borderId="15" xfId="0" applyFont="1" applyFill="1" applyBorder="1" applyAlignment="1" applyProtection="1">
      <alignment horizontal="left" vertical="center"/>
      <protection locked="0"/>
    </xf>
    <xf numFmtId="0" fontId="25" fillId="0" borderId="15" xfId="0" applyFont="1" applyFill="1" applyBorder="1" applyAlignment="1" applyProtection="1">
      <alignment horizontal="center" vertical="center"/>
      <protection locked="0"/>
    </xf>
    <xf numFmtId="14" fontId="25" fillId="0" borderId="15" xfId="0" applyNumberFormat="1"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164" fontId="25" fillId="0" borderId="46" xfId="0" applyNumberFormat="1" applyFont="1" applyFill="1" applyBorder="1" applyAlignment="1" applyProtection="1">
      <alignment horizontal="center" vertical="center"/>
      <protection locked="0"/>
    </xf>
    <xf numFmtId="164" fontId="25" fillId="5" borderId="47" xfId="0" applyNumberFormat="1" applyFont="1" applyFill="1" applyBorder="1" applyAlignment="1" applyProtection="1">
      <alignment horizontal="center" vertical="center"/>
      <protection locked="0"/>
    </xf>
    <xf numFmtId="164" fontId="25" fillId="5" borderId="15" xfId="0" applyNumberFormat="1" applyFont="1" applyFill="1" applyBorder="1" applyAlignment="1" applyProtection="1">
      <alignment horizontal="center" vertical="center"/>
      <protection locked="0"/>
    </xf>
    <xf numFmtId="0" fontId="25" fillId="5" borderId="45" xfId="0" applyFont="1" applyFill="1" applyBorder="1" applyAlignment="1" applyProtection="1">
      <alignment horizontal="center" vertical="center"/>
      <protection locked="0"/>
    </xf>
    <xf numFmtId="0" fontId="25" fillId="5" borderId="15" xfId="0" applyFont="1" applyFill="1" applyBorder="1" applyAlignment="1" applyProtection="1">
      <alignment horizontal="center" vertical="center"/>
      <protection locked="0"/>
    </xf>
    <xf numFmtId="1" fontId="26" fillId="11" borderId="15" xfId="0" applyNumberFormat="1" applyFont="1" applyFill="1" applyBorder="1" applyAlignment="1" applyProtection="1">
      <alignment horizontal="center" vertical="center"/>
      <protection hidden="1"/>
    </xf>
    <xf numFmtId="164" fontId="26" fillId="11" borderId="16" xfId="0" applyNumberFormat="1" applyFont="1" applyFill="1" applyBorder="1" applyAlignment="1" applyProtection="1">
      <alignment horizontal="center" vertical="center"/>
      <protection hidden="1"/>
    </xf>
    <xf numFmtId="164" fontId="25" fillId="0" borderId="45" xfId="0" applyNumberFormat="1"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164" fontId="25" fillId="9" borderId="48" xfId="0" applyNumberFormat="1" applyFont="1" applyFill="1" applyBorder="1" applyAlignment="1" applyProtection="1">
      <alignment horizontal="center" vertical="center"/>
      <protection locked="0"/>
    </xf>
    <xf numFmtId="164" fontId="25" fillId="9" borderId="15" xfId="0" applyNumberFormat="1" applyFont="1" applyFill="1" applyBorder="1" applyAlignment="1" applyProtection="1">
      <alignment horizontal="center" vertical="center"/>
      <protection locked="0"/>
    </xf>
    <xf numFmtId="3" fontId="25" fillId="9" borderId="15" xfId="0" applyNumberFormat="1" applyFont="1" applyFill="1" applyBorder="1" applyAlignment="1" applyProtection="1">
      <alignment horizontal="center" vertical="center"/>
      <protection locked="0"/>
    </xf>
    <xf numFmtId="1" fontId="25"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hidden="1"/>
    </xf>
    <xf numFmtId="164" fontId="25" fillId="9" borderId="15" xfId="0" applyNumberFormat="1" applyFont="1" applyFill="1" applyBorder="1" applyAlignment="1" applyProtection="1">
      <alignment horizontal="center" vertical="center"/>
      <protection hidden="1"/>
    </xf>
    <xf numFmtId="3" fontId="27" fillId="9" borderId="15" xfId="0" applyNumberFormat="1" applyFont="1" applyFill="1" applyBorder="1" applyAlignment="1" applyProtection="1">
      <alignment horizontal="center" vertical="center"/>
      <protection locked="0"/>
    </xf>
    <xf numFmtId="164" fontId="25" fillId="12" borderId="15" xfId="0" quotePrefix="1" applyNumberFormat="1" applyFont="1" applyFill="1" applyBorder="1" applyAlignment="1" applyProtection="1">
      <alignment horizontal="center" vertical="center"/>
      <protection hidden="1"/>
    </xf>
    <xf numFmtId="164" fontId="26" fillId="12" borderId="49" xfId="0" applyNumberFormat="1" applyFont="1" applyFill="1" applyBorder="1" applyAlignment="1" applyProtection="1">
      <alignment horizontal="center" vertical="center"/>
      <protection hidden="1"/>
    </xf>
    <xf numFmtId="1" fontId="25" fillId="0" borderId="16" xfId="0" applyNumberFormat="1"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wrapText="1"/>
      <protection locked="0"/>
    </xf>
    <xf numFmtId="0" fontId="25" fillId="0" borderId="50"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46" xfId="0" applyFont="1" applyBorder="1" applyAlignment="1" applyProtection="1">
      <alignment horizontal="left" vertical="center" wrapText="1"/>
      <protection locked="0"/>
    </xf>
    <xf numFmtId="0" fontId="0" fillId="4" borderId="0" xfId="0" applyFill="1" applyProtection="1">
      <protection hidden="1"/>
    </xf>
    <xf numFmtId="10" fontId="0" fillId="4" borderId="0" xfId="0" applyNumberFormat="1" applyFill="1" applyProtection="1">
      <protection hidden="1"/>
    </xf>
    <xf numFmtId="0" fontId="5" fillId="7" borderId="20"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5" fillId="9" borderId="20"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textRotation="90"/>
      <protection locked="0"/>
    </xf>
    <xf numFmtId="0" fontId="4" fillId="0" borderId="22" xfId="0" applyFont="1" applyBorder="1" applyAlignment="1" applyProtection="1">
      <alignment horizontal="center" vertical="center" textRotation="90"/>
      <protection locked="0"/>
    </xf>
    <xf numFmtId="0" fontId="4" fillId="0" borderId="31"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xf numFmtId="0" fontId="1" fillId="0" borderId="34" xfId="0" applyFont="1" applyBorder="1" applyAlignment="1" applyProtection="1">
      <alignment horizontal="center" vertical="center" textRotation="90"/>
      <protection locked="0"/>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2" fillId="7" borderId="29" xfId="0" applyFont="1" applyFill="1" applyBorder="1" applyAlignment="1" applyProtection="1">
      <alignment horizontal="center" vertical="center" wrapText="1"/>
      <protection locked="0"/>
    </xf>
    <xf numFmtId="0" fontId="2" fillId="7" borderId="30" xfId="0" applyFont="1" applyFill="1" applyBorder="1" applyAlignment="1" applyProtection="1">
      <alignment horizontal="center" vertical="center" wrapText="1"/>
      <protection locked="0"/>
    </xf>
    <xf numFmtId="0" fontId="2" fillId="7" borderId="26"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64" fontId="2" fillId="10" borderId="43" xfId="12" applyNumberFormat="1" applyFont="1" applyFill="1" applyBorder="1" applyAlignment="1" applyProtection="1">
      <alignment horizontal="center" vertical="center"/>
      <protection hidden="1"/>
    </xf>
    <xf numFmtId="164" fontId="2" fillId="10" borderId="24" xfId="12" applyNumberFormat="1" applyFont="1" applyFill="1" applyBorder="1" applyAlignment="1" applyProtection="1">
      <alignment horizontal="center" vertical="center"/>
      <protection hidden="1"/>
    </xf>
    <xf numFmtId="164" fontId="2" fillId="10" borderId="44" xfId="12" applyNumberFormat="1" applyFont="1" applyFill="1" applyBorder="1" applyAlignment="1" applyProtection="1">
      <alignment horizontal="center" vertical="center"/>
      <protection hidden="1"/>
    </xf>
    <xf numFmtId="0" fontId="3" fillId="0" borderId="2" xfId="0" applyNumberFormat="1" applyFont="1" applyFill="1" applyBorder="1" applyAlignment="1" applyProtection="1">
      <alignment horizontal="center" vertical="center" wrapText="1"/>
      <protection hidden="1"/>
    </xf>
    <xf numFmtId="0" fontId="13" fillId="0" borderId="6" xfId="4" applyFont="1" applyBorder="1" applyAlignment="1" applyProtection="1">
      <alignment horizontal="left"/>
    </xf>
    <xf numFmtId="0" fontId="13" fillId="0" borderId="8" xfId="4" applyFont="1" applyBorder="1" applyAlignment="1" applyProtection="1">
      <alignment horizontal="left"/>
    </xf>
    <xf numFmtId="0" fontId="13" fillId="0" borderId="14" xfId="4" applyFont="1" applyBorder="1" applyAlignment="1" applyProtection="1">
      <alignment horizontal="left"/>
    </xf>
    <xf numFmtId="0" fontId="16" fillId="0" borderId="0" xfId="4" applyFont="1" applyAlignment="1" applyProtection="1">
      <alignment horizontal="center" wrapText="1"/>
    </xf>
    <xf numFmtId="0" fontId="17" fillId="0" borderId="0" xfId="4" applyFont="1" applyAlignment="1" applyProtection="1">
      <alignment horizontal="center"/>
    </xf>
    <xf numFmtId="0" fontId="13" fillId="0" borderId="6" xfId="4" applyFont="1" applyBorder="1" applyAlignment="1" applyProtection="1">
      <alignment horizontal="left"/>
      <protection locked="0"/>
    </xf>
    <xf numFmtId="0" fontId="13" fillId="0" borderId="8" xfId="4" applyFont="1" applyBorder="1" applyAlignment="1" applyProtection="1">
      <alignment horizontal="left"/>
      <protection locked="0"/>
    </xf>
    <xf numFmtId="0" fontId="13" fillId="0" borderId="14" xfId="4" applyFont="1" applyBorder="1" applyAlignment="1" applyProtection="1">
      <alignment horizontal="left"/>
      <protection locked="0"/>
    </xf>
  </cellXfs>
  <cellStyles count="13">
    <cellStyle name="Currency" xfId="12" builtinId="4"/>
    <cellStyle name="Currency 2" xfId="1" xr:uid="{00000000-0005-0000-0000-000001000000}"/>
    <cellStyle name="Currency 3" xfId="2" xr:uid="{00000000-0005-0000-0000-000002000000}"/>
    <cellStyle name="Hyperlink" xfId="3" builtinId="8"/>
    <cellStyle name="Normal" xfId="0" builtinId="0"/>
    <cellStyle name="Normal 2" xfId="4" xr:uid="{00000000-0005-0000-0000-000005000000}"/>
    <cellStyle name="Normal 2 2" xfId="5" xr:uid="{00000000-0005-0000-0000-000006000000}"/>
    <cellStyle name="Normal 3" xfId="6" xr:uid="{00000000-0005-0000-0000-000007000000}"/>
    <cellStyle name="Normal 4" xfId="7" xr:uid="{00000000-0005-0000-0000-000008000000}"/>
    <cellStyle name="Normal 5" xfId="8" xr:uid="{00000000-0005-0000-0000-000009000000}"/>
    <cellStyle name="Normal 5 2" xfId="9" xr:uid="{00000000-0005-0000-0000-00000A000000}"/>
    <cellStyle name="Normal 6" xfId="10" xr:uid="{00000000-0005-0000-0000-00000B000000}"/>
    <cellStyle name="Normal 7" xfId="11" xr:uid="{00000000-0005-0000-0000-00000C000000}"/>
  </cellStyles>
  <dxfs count="10">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s>
  <tableStyles count="0" defaultTableStyle="TableStyleMedium2" defaultPivotStyle="PivotStyleLight16"/>
  <colors>
    <mruColors>
      <color rgb="FFA4FB9D"/>
      <color rgb="FF65D965"/>
      <color rgb="FF33CC33"/>
      <color rgb="FF99FF99"/>
      <color rgb="FFCCFFCC"/>
      <color rgb="FF68F200"/>
      <color rgb="FF50F743"/>
      <color rgb="FF1AEC0A"/>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huduser.org/portal/datasets/fmr/fmrs/docsys.html&amp;data=fmr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J34"/>
  <sheetViews>
    <sheetView tabSelected="1" zoomScaleNormal="100" workbookViewId="0">
      <pane xSplit="4" ySplit="8" topLeftCell="E18" activePane="bottomRight" state="frozen"/>
      <selection activeCell="F4" sqref="F4"/>
      <selection pane="topRight" activeCell="F4" sqref="F4"/>
      <selection pane="bottomLeft" activeCell="F4" sqref="F4"/>
      <selection pane="bottomRight" activeCell="I4" sqref="I4:K4"/>
    </sheetView>
  </sheetViews>
  <sheetFormatPr defaultColWidth="9.140625" defaultRowHeight="15" x14ac:dyDescent="0.25"/>
  <cols>
    <col min="1" max="1" width="12.140625" style="13" customWidth="1"/>
    <col min="2" max="2" width="20.140625" style="13" bestFit="1" customWidth="1"/>
    <col min="3" max="3" width="18" style="13" bestFit="1" customWidth="1"/>
    <col min="4" max="4" width="18.42578125" style="13" bestFit="1" customWidth="1"/>
    <col min="5" max="5" width="15.85546875" style="13" bestFit="1" customWidth="1"/>
    <col min="6" max="6" width="12.140625" style="13" customWidth="1"/>
    <col min="7" max="7" width="21.42578125" style="13" bestFit="1" customWidth="1"/>
    <col min="8" max="9" width="15.5703125" style="14" bestFit="1" customWidth="1"/>
    <col min="10" max="13" width="13" style="14" customWidth="1"/>
    <col min="14" max="14" width="10.140625" style="14" customWidth="1"/>
    <col min="15" max="15" width="14.140625" style="13" customWidth="1"/>
    <col min="16" max="23" width="8.5703125" style="13" customWidth="1"/>
    <col min="24" max="24" width="8.5703125" style="14" customWidth="1"/>
    <col min="25" max="25" width="17.140625" style="13" bestFit="1" customWidth="1"/>
    <col min="26" max="26" width="17.5703125" style="13" customWidth="1"/>
    <col min="27" max="27" width="17" style="13" bestFit="1" customWidth="1"/>
    <col min="28" max="28" width="18.42578125" style="13" bestFit="1" customWidth="1"/>
    <col min="29" max="32" width="13" style="13" customWidth="1"/>
    <col min="33" max="33" width="10.140625" style="13" bestFit="1" customWidth="1"/>
    <col min="34" max="41" width="8.5703125" style="15" customWidth="1"/>
    <col min="42" max="42" width="8.5703125" style="16" customWidth="1"/>
    <col min="43" max="43" width="18" style="16" bestFit="1" customWidth="1"/>
    <col min="44" max="44" width="17.85546875" style="16" bestFit="1" customWidth="1"/>
    <col min="45" max="46" width="17.85546875" style="13" bestFit="1" customWidth="1"/>
    <col min="47" max="47" width="14.5703125" style="13" bestFit="1" customWidth="1"/>
    <col min="48" max="48" width="17.140625" style="13" bestFit="1" customWidth="1"/>
    <col min="49" max="49" width="28.140625" style="13" bestFit="1" customWidth="1"/>
    <col min="50" max="50" width="25.42578125" style="13" bestFit="1" customWidth="1"/>
    <col min="51" max="51" width="24.5703125" style="13" bestFit="1" customWidth="1"/>
    <col min="52" max="52" width="15.140625" style="13" bestFit="1" customWidth="1"/>
    <col min="53" max="53" width="16" style="13" bestFit="1" customWidth="1"/>
    <col min="54" max="54" width="16.42578125" style="13" bestFit="1" customWidth="1"/>
    <col min="55" max="107" width="9.140625" style="13"/>
    <col min="108" max="108" width="16.140625" style="13" hidden="1" customWidth="1"/>
    <col min="109" max="109" width="10.140625" style="13" hidden="1" customWidth="1"/>
    <col min="110" max="110" width="75.42578125" style="13" hidden="1" customWidth="1"/>
    <col min="111" max="113" width="9.140625" style="13" hidden="1" customWidth="1"/>
    <col min="114" max="114" width="0" style="13" hidden="1" customWidth="1"/>
    <col min="115" max="16384" width="9.140625" style="13"/>
  </cols>
  <sheetData>
    <row r="1" spans="1:114" s="1" customFormat="1" ht="15" customHeight="1" thickBot="1" x14ac:dyDescent="0.3">
      <c r="B1" s="45"/>
      <c r="C1" s="45"/>
      <c r="D1" s="45"/>
      <c r="E1" s="4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row>
    <row r="2" spans="1:114" s="1" customFormat="1" ht="34.5" customHeight="1" thickTop="1" x14ac:dyDescent="0.25">
      <c r="A2" s="135" t="s">
        <v>0</v>
      </c>
      <c r="B2" s="79" t="s">
        <v>1</v>
      </c>
      <c r="C2" s="138" t="str">
        <f t="shared" ref="C2" ca="1" si="0">INDIRECT("$DD$9")</f>
        <v>Buffalo</v>
      </c>
      <c r="D2" s="138"/>
      <c r="E2" s="138"/>
      <c r="F2" s="140" t="s">
        <v>5</v>
      </c>
      <c r="G2" s="143" t="s">
        <v>6</v>
      </c>
      <c r="H2" s="144"/>
      <c r="I2" s="149" t="s">
        <v>130</v>
      </c>
      <c r="J2" s="150"/>
      <c r="K2" s="151"/>
      <c r="L2" s="129" t="s">
        <v>75</v>
      </c>
      <c r="M2" s="130"/>
      <c r="N2" s="130"/>
      <c r="O2" s="130"/>
      <c r="P2" s="130"/>
      <c r="Q2" s="130"/>
      <c r="R2" s="130"/>
      <c r="S2" s="4"/>
      <c r="T2" s="4"/>
      <c r="U2" s="4"/>
      <c r="V2" s="4"/>
      <c r="W2" s="4"/>
      <c r="X2" s="4"/>
      <c r="Y2" s="4"/>
      <c r="Z2" s="2"/>
      <c r="AA2" s="2"/>
      <c r="AB2" s="2"/>
      <c r="AC2" s="2"/>
      <c r="AD2" s="2"/>
      <c r="AE2" s="2"/>
      <c r="AF2" s="2"/>
      <c r="AG2" s="2"/>
      <c r="AH2" s="2"/>
      <c r="AI2" s="2"/>
      <c r="AJ2" s="2"/>
      <c r="AK2" s="2"/>
      <c r="AL2" s="2"/>
      <c r="AM2" s="2"/>
      <c r="AN2" s="2"/>
      <c r="AO2" s="2"/>
      <c r="AP2" s="2"/>
      <c r="AQ2" s="2"/>
      <c r="AR2" s="2"/>
      <c r="AS2" s="2"/>
      <c r="AT2" s="2"/>
      <c r="AU2" s="2"/>
      <c r="AV2" s="2"/>
      <c r="AW2" s="2"/>
      <c r="AX2" s="2"/>
      <c r="AY2" s="2"/>
    </row>
    <row r="3" spans="1:114" s="1" customFormat="1" ht="34.5" customHeight="1" x14ac:dyDescent="0.25">
      <c r="A3" s="136"/>
      <c r="B3" s="80" t="s">
        <v>2</v>
      </c>
      <c r="C3" s="158" t="str">
        <f t="shared" ref="C3" ca="1" si="1">INDIRECT("$DE$9")</f>
        <v>NY-511</v>
      </c>
      <c r="D3" s="158"/>
      <c r="E3" s="158"/>
      <c r="F3" s="141"/>
      <c r="G3" s="145" t="s">
        <v>77</v>
      </c>
      <c r="H3" s="146"/>
      <c r="I3" s="152" t="s">
        <v>129</v>
      </c>
      <c r="J3" s="153"/>
      <c r="K3" s="154"/>
      <c r="T3" s="4"/>
      <c r="U3" s="4"/>
      <c r="V3" s="4"/>
      <c r="W3" s="4"/>
      <c r="X3" s="4"/>
      <c r="Y3" s="4"/>
      <c r="Z3" s="3"/>
    </row>
    <row r="4" spans="1:114" s="1" customFormat="1" ht="34.5" customHeight="1" thickBot="1" x14ac:dyDescent="0.3">
      <c r="A4" s="137"/>
      <c r="B4" s="81" t="s">
        <v>4</v>
      </c>
      <c r="C4" s="139" t="str">
        <f t="shared" ref="C4" ca="1" si="2">INDIRECT("$DF$9")</f>
        <v>Binghamton/Union Town/Broome, Otsego, Chenango, Cortland Counties CoC</v>
      </c>
      <c r="D4" s="139"/>
      <c r="E4" s="139"/>
      <c r="F4" s="142"/>
      <c r="G4" s="147" t="s">
        <v>3</v>
      </c>
      <c r="H4" s="148"/>
      <c r="I4" s="155">
        <f>SUM(AU9:AU971)</f>
        <v>1606909</v>
      </c>
      <c r="J4" s="156"/>
      <c r="K4" s="157"/>
      <c r="R4" s="4"/>
      <c r="S4" s="4"/>
      <c r="T4" s="4"/>
      <c r="U4" s="4"/>
      <c r="V4" s="4"/>
      <c r="W4" s="4"/>
      <c r="X4" s="4"/>
      <c r="Y4" s="4"/>
      <c r="Z4" s="5"/>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114" s="1" customFormat="1" ht="15" customHeight="1" thickTop="1" thickBot="1" x14ac:dyDescent="0.3">
      <c r="A5" s="47"/>
      <c r="D5" s="7"/>
      <c r="E5" s="8"/>
      <c r="F5" s="8"/>
      <c r="G5" s="8"/>
      <c r="H5" s="9"/>
      <c r="I5" s="8"/>
      <c r="J5" s="8"/>
      <c r="K5" s="8"/>
      <c r="L5" s="8"/>
      <c r="M5" s="8"/>
      <c r="N5" s="8"/>
      <c r="O5" s="10"/>
      <c r="P5" s="8"/>
      <c r="Q5" s="8"/>
      <c r="R5" s="8"/>
      <c r="S5" s="8"/>
      <c r="T5" s="8"/>
      <c r="U5" s="8"/>
      <c r="V5" s="8"/>
      <c r="W5" s="8"/>
      <c r="X5" s="8"/>
      <c r="Y5" s="10"/>
      <c r="Z5" s="8"/>
      <c r="AA5" s="8"/>
      <c r="AB5" s="8"/>
      <c r="AC5" s="10"/>
      <c r="AD5" s="8"/>
      <c r="AE5" s="8"/>
      <c r="AF5" s="8"/>
      <c r="AG5" s="8"/>
      <c r="AH5" s="8"/>
      <c r="AI5" s="8"/>
      <c r="AJ5" s="8"/>
      <c r="AK5" s="8"/>
      <c r="AL5" s="8"/>
      <c r="AM5" s="8"/>
      <c r="AN5" s="8"/>
      <c r="AO5" s="8"/>
      <c r="AP5" s="8"/>
      <c r="AQ5" s="8"/>
      <c r="AR5" s="8"/>
      <c r="AS5" s="8"/>
      <c r="AT5" s="8"/>
      <c r="AU5" s="8"/>
      <c r="AV5" s="8"/>
      <c r="AW5" s="8"/>
      <c r="AX5" s="8"/>
      <c r="AY5" s="8"/>
      <c r="AZ5" s="8"/>
      <c r="BA5" s="8"/>
      <c r="BB5" s="8"/>
    </row>
    <row r="6" spans="1:114" s="6" customFormat="1" ht="21" customHeight="1" thickBot="1" x14ac:dyDescent="0.3">
      <c r="A6" s="118" t="s">
        <v>7</v>
      </c>
      <c r="B6" s="119"/>
      <c r="C6" s="119"/>
      <c r="D6" s="119"/>
      <c r="E6" s="119"/>
      <c r="F6" s="119"/>
      <c r="G6" s="119"/>
      <c r="H6" s="120"/>
      <c r="I6" s="126" t="s">
        <v>8</v>
      </c>
      <c r="J6" s="127"/>
      <c r="K6" s="127"/>
      <c r="L6" s="127"/>
      <c r="M6" s="127"/>
      <c r="N6" s="127"/>
      <c r="O6" s="127"/>
      <c r="P6" s="127"/>
      <c r="Q6" s="127"/>
      <c r="R6" s="127"/>
      <c r="S6" s="127"/>
      <c r="T6" s="127"/>
      <c r="U6" s="127"/>
      <c r="V6" s="127"/>
      <c r="W6" s="127"/>
      <c r="X6" s="127"/>
      <c r="Y6" s="127"/>
      <c r="Z6" s="127"/>
      <c r="AA6" s="127"/>
      <c r="AB6" s="128"/>
      <c r="AC6" s="132" t="s">
        <v>76</v>
      </c>
      <c r="AD6" s="133"/>
      <c r="AE6" s="133"/>
      <c r="AF6" s="133"/>
      <c r="AG6" s="133"/>
      <c r="AH6" s="133"/>
      <c r="AI6" s="133"/>
      <c r="AJ6" s="133"/>
      <c r="AK6" s="133"/>
      <c r="AL6" s="133"/>
      <c r="AM6" s="133"/>
      <c r="AN6" s="133"/>
      <c r="AO6" s="133"/>
      <c r="AP6" s="133"/>
      <c r="AQ6" s="133"/>
      <c r="AR6" s="133"/>
      <c r="AS6" s="133"/>
      <c r="AT6" s="133"/>
      <c r="AU6" s="133"/>
      <c r="AV6" s="133"/>
      <c r="AW6" s="133"/>
      <c r="AX6" s="133"/>
      <c r="AY6" s="134"/>
      <c r="AZ6" s="112" t="s">
        <v>84</v>
      </c>
      <c r="BA6" s="113"/>
      <c r="BB6" s="114"/>
    </row>
    <row r="7" spans="1:114" s="11" customFormat="1" ht="21" customHeight="1" thickBot="1" x14ac:dyDescent="0.3">
      <c r="A7" s="121"/>
      <c r="B7" s="116"/>
      <c r="C7" s="116"/>
      <c r="D7" s="116"/>
      <c r="E7" s="116"/>
      <c r="F7" s="116"/>
      <c r="G7" s="116"/>
      <c r="H7" s="117"/>
      <c r="I7" s="122" t="s">
        <v>9</v>
      </c>
      <c r="J7" s="123"/>
      <c r="K7" s="123"/>
      <c r="L7" s="123"/>
      <c r="M7" s="123"/>
      <c r="N7" s="123"/>
      <c r="O7" s="124"/>
      <c r="P7" s="125" t="s">
        <v>70</v>
      </c>
      <c r="Q7" s="123"/>
      <c r="R7" s="123"/>
      <c r="S7" s="123"/>
      <c r="T7" s="123"/>
      <c r="U7" s="123"/>
      <c r="V7" s="123"/>
      <c r="W7" s="123"/>
      <c r="X7" s="123"/>
      <c r="Y7" s="124"/>
      <c r="Z7" s="121" t="s">
        <v>10</v>
      </c>
      <c r="AA7" s="116"/>
      <c r="AB7" s="117"/>
      <c r="AC7" s="115" t="s">
        <v>11</v>
      </c>
      <c r="AD7" s="116"/>
      <c r="AE7" s="116"/>
      <c r="AF7" s="116"/>
      <c r="AG7" s="116"/>
      <c r="AH7" s="116"/>
      <c r="AI7" s="116"/>
      <c r="AJ7" s="116"/>
      <c r="AK7" s="116"/>
      <c r="AL7" s="116"/>
      <c r="AM7" s="116"/>
      <c r="AN7" s="116"/>
      <c r="AO7" s="116"/>
      <c r="AP7" s="116"/>
      <c r="AQ7" s="116"/>
      <c r="AR7" s="116"/>
      <c r="AS7" s="116"/>
      <c r="AT7" s="116"/>
      <c r="AU7" s="131"/>
      <c r="AV7" s="121" t="s">
        <v>12</v>
      </c>
      <c r="AW7" s="116"/>
      <c r="AX7" s="116"/>
      <c r="AY7" s="117"/>
      <c r="AZ7" s="115"/>
      <c r="BA7" s="116"/>
      <c r="BB7" s="117"/>
    </row>
    <row r="8" spans="1:114" s="12" customFormat="1" ht="77.25" thickBot="1" x14ac:dyDescent="0.3">
      <c r="A8" s="52" t="s">
        <v>13</v>
      </c>
      <c r="B8" s="53" t="s">
        <v>14</v>
      </c>
      <c r="C8" s="54" t="s">
        <v>15</v>
      </c>
      <c r="D8" s="55" t="s">
        <v>16</v>
      </c>
      <c r="E8" s="56" t="s">
        <v>17</v>
      </c>
      <c r="F8" s="57" t="s">
        <v>18</v>
      </c>
      <c r="G8" s="55" t="s">
        <v>66</v>
      </c>
      <c r="H8" s="78" t="s">
        <v>81</v>
      </c>
      <c r="I8" s="49" t="s">
        <v>80</v>
      </c>
      <c r="J8" s="50" t="s">
        <v>19</v>
      </c>
      <c r="K8" s="50" t="s">
        <v>20</v>
      </c>
      <c r="L8" s="50" t="s">
        <v>21</v>
      </c>
      <c r="M8" s="63" t="s">
        <v>22</v>
      </c>
      <c r="N8" s="50" t="s">
        <v>23</v>
      </c>
      <c r="O8" s="49" t="s">
        <v>68</v>
      </c>
      <c r="P8" s="48" t="s">
        <v>24</v>
      </c>
      <c r="Q8" s="50" t="s">
        <v>25</v>
      </c>
      <c r="R8" s="50" t="s">
        <v>26</v>
      </c>
      <c r="S8" s="50" t="s">
        <v>27</v>
      </c>
      <c r="T8" s="50" t="s">
        <v>28</v>
      </c>
      <c r="U8" s="50" t="s">
        <v>29</v>
      </c>
      <c r="V8" s="50" t="s">
        <v>30</v>
      </c>
      <c r="W8" s="50" t="s">
        <v>31</v>
      </c>
      <c r="X8" s="50" t="s">
        <v>32</v>
      </c>
      <c r="Y8" s="51" t="s">
        <v>61</v>
      </c>
      <c r="Z8" s="59" t="s">
        <v>85</v>
      </c>
      <c r="AA8" s="60" t="s">
        <v>86</v>
      </c>
      <c r="AB8" s="58" t="s">
        <v>87</v>
      </c>
      <c r="AC8" s="64" t="s">
        <v>19</v>
      </c>
      <c r="AD8" s="65" t="s">
        <v>20</v>
      </c>
      <c r="AE8" s="65" t="s">
        <v>21</v>
      </c>
      <c r="AF8" s="65" t="s">
        <v>33</v>
      </c>
      <c r="AG8" s="66" t="s">
        <v>23</v>
      </c>
      <c r="AH8" s="65" t="s">
        <v>24</v>
      </c>
      <c r="AI8" s="65" t="s">
        <v>25</v>
      </c>
      <c r="AJ8" s="65" t="s">
        <v>26</v>
      </c>
      <c r="AK8" s="65" t="s">
        <v>27</v>
      </c>
      <c r="AL8" s="65" t="s">
        <v>28</v>
      </c>
      <c r="AM8" s="65" t="s">
        <v>29</v>
      </c>
      <c r="AN8" s="65" t="s">
        <v>30</v>
      </c>
      <c r="AO8" s="65" t="s">
        <v>31</v>
      </c>
      <c r="AP8" s="66" t="s">
        <v>32</v>
      </c>
      <c r="AQ8" s="66" t="s">
        <v>34</v>
      </c>
      <c r="AR8" s="66" t="s">
        <v>71</v>
      </c>
      <c r="AS8" s="66" t="s">
        <v>83</v>
      </c>
      <c r="AT8" s="65" t="s">
        <v>82</v>
      </c>
      <c r="AU8" s="66" t="s">
        <v>35</v>
      </c>
      <c r="AV8" s="67" t="s">
        <v>65</v>
      </c>
      <c r="AW8" s="68" t="s">
        <v>78</v>
      </c>
      <c r="AX8" s="68" t="s">
        <v>88</v>
      </c>
      <c r="AY8" s="69" t="s">
        <v>79</v>
      </c>
      <c r="AZ8" s="70" t="s">
        <v>69</v>
      </c>
      <c r="BA8" s="71" t="s">
        <v>62</v>
      </c>
      <c r="BB8" s="72" t="s">
        <v>63</v>
      </c>
      <c r="DD8" s="73" t="s">
        <v>36</v>
      </c>
      <c r="DE8" s="74" t="s">
        <v>37</v>
      </c>
      <c r="DF8" s="75" t="s">
        <v>38</v>
      </c>
      <c r="DG8" s="61" t="s">
        <v>39</v>
      </c>
      <c r="DH8" s="61" t="s">
        <v>40</v>
      </c>
      <c r="DI8" s="61" t="s">
        <v>41</v>
      </c>
      <c r="DJ8" s="62" t="s">
        <v>74</v>
      </c>
    </row>
    <row r="9" spans="1:114" customFormat="1" x14ac:dyDescent="0.25">
      <c r="A9" s="82">
        <v>1</v>
      </c>
      <c r="B9" s="83" t="s">
        <v>98</v>
      </c>
      <c r="C9" s="83" t="s">
        <v>99</v>
      </c>
      <c r="D9" s="84" t="s">
        <v>100</v>
      </c>
      <c r="E9" s="84">
        <v>1</v>
      </c>
      <c r="F9" s="85">
        <v>42643</v>
      </c>
      <c r="G9" s="86" t="s">
        <v>89</v>
      </c>
      <c r="H9" s="87" t="s">
        <v>90</v>
      </c>
      <c r="I9" s="88">
        <v>0</v>
      </c>
      <c r="J9" s="89">
        <v>0</v>
      </c>
      <c r="K9" s="89">
        <v>131760</v>
      </c>
      <c r="L9" s="89">
        <v>0</v>
      </c>
      <c r="M9" s="89">
        <v>0</v>
      </c>
      <c r="N9" s="89">
        <v>0</v>
      </c>
      <c r="O9" s="88">
        <v>4610</v>
      </c>
      <c r="P9" s="90">
        <v>0</v>
      </c>
      <c r="Q9" s="91">
        <v>20</v>
      </c>
      <c r="R9" s="91">
        <v>0</v>
      </c>
      <c r="S9" s="91">
        <v>0</v>
      </c>
      <c r="T9" s="91">
        <v>0</v>
      </c>
      <c r="U9" s="91">
        <v>0</v>
      </c>
      <c r="V9" s="91">
        <v>0</v>
      </c>
      <c r="W9" s="91">
        <v>0</v>
      </c>
      <c r="X9" s="92">
        <f t="shared" ref="X9:X34" si="3">SUM(P9:W9)</f>
        <v>20</v>
      </c>
      <c r="Y9" s="93">
        <f t="shared" ref="Y9:Y34" si="4">SUM(I9:O9)</f>
        <v>136370</v>
      </c>
      <c r="Z9" s="94" t="s">
        <v>13</v>
      </c>
      <c r="AA9" s="84" t="s">
        <v>13</v>
      </c>
      <c r="AB9" s="95" t="s">
        <v>91</v>
      </c>
      <c r="AC9" s="96">
        <v>0</v>
      </c>
      <c r="AD9" s="97">
        <v>131760</v>
      </c>
      <c r="AE9" s="97">
        <v>0</v>
      </c>
      <c r="AF9" s="97">
        <v>0</v>
      </c>
      <c r="AG9" s="97">
        <v>0</v>
      </c>
      <c r="AH9" s="98">
        <v>0</v>
      </c>
      <c r="AI9" s="99">
        <v>20</v>
      </c>
      <c r="AJ9" s="99">
        <v>0</v>
      </c>
      <c r="AK9" s="99">
        <v>0</v>
      </c>
      <c r="AL9" s="99">
        <v>0</v>
      </c>
      <c r="AM9" s="99">
        <v>0</v>
      </c>
      <c r="AN9" s="99">
        <v>0</v>
      </c>
      <c r="AO9" s="99">
        <v>0</v>
      </c>
      <c r="AP9" s="100">
        <f t="shared" ref="AP9:AP34" si="5">SUM(AH9:AO9)</f>
        <v>20</v>
      </c>
      <c r="AQ9" s="101">
        <f t="shared" ref="AQ9:AQ34" si="6">SUM(AC9:AG9)</f>
        <v>131760</v>
      </c>
      <c r="AR9" s="102" t="s">
        <v>13</v>
      </c>
      <c r="AS9" s="97">
        <v>4610</v>
      </c>
      <c r="AT9" s="103">
        <f t="shared" ref="AT9:AT34" si="7">IF(G9="CoC", DI9, IF(G9="S+C", DG9, IF(G9="SHP", DH9, 0)))</f>
        <v>4610</v>
      </c>
      <c r="AU9" s="104">
        <f t="shared" ref="AU9:AU34" si="8">IF(AND($AR9="Yes", ($AS9&gt;$AT9)), SUM(AQ9,AS9), SUM(AQ9,AT9))</f>
        <v>136370</v>
      </c>
      <c r="AV9" s="105" t="s">
        <v>13</v>
      </c>
      <c r="AW9" s="106" t="s">
        <v>131</v>
      </c>
      <c r="AX9" s="84" t="s">
        <v>92</v>
      </c>
      <c r="AY9" s="86" t="s">
        <v>13</v>
      </c>
      <c r="AZ9" s="107"/>
      <c r="BA9" s="108"/>
      <c r="BB9" s="109"/>
      <c r="DD9" t="s">
        <v>96</v>
      </c>
      <c r="DE9" t="s">
        <v>97</v>
      </c>
      <c r="DF9" t="s">
        <v>101</v>
      </c>
      <c r="DG9" s="110">
        <f t="shared" ref="DG9:DG34" si="9">IF(AND(AS9="", G9="S+C"), (AQ9*0.07), IF(AS9&gt;(ROUND((AQ9*0.07)+0.000001, 0)), (ROUND((AQ9*0.07)+0.000001, 0)), AS9))</f>
        <v>4610</v>
      </c>
      <c r="DH9" s="110">
        <f t="shared" ref="DH9:DH34" si="10">IF(AND(AS9="", G9="SHP"), (((SUM(J9:N9)/E9)*DJ9)+(0.02*((J9+K9+L9+M9+N9)/E9))), IF(AS9&gt;(ROUND(((SUM(J9:N9)/E9)*DJ9)+(0.02*((J9+K9+L9+M9+N9)/E9))+0.000001, 0)), (ROUND(((SUM(J9:N9)/E9)*DJ9)+(0.02*((J9+K9+L9+M9+N9)/E9))+0.000001, 0)), AS9))</f>
        <v>4610</v>
      </c>
      <c r="DI9" s="110">
        <f t="shared" ref="DI9:DI34" si="11">IF(AND(AS9="", G9="CoC"), (((SUM(J9:N9)/E9)*DJ9)), IF(AS9&gt;((SUM(J9:N9)/E9)*DJ9), ((SUM(J9:N9)/E9)*DJ9), AS9))</f>
        <v>4610</v>
      </c>
      <c r="DJ9" s="111">
        <f t="shared" ref="DJ9:DJ34" si="12">IF((SUM(I9:N9))&gt;0,(O9/(SUM(I9:N9))),0)</f>
        <v>3.4987856709168187E-2</v>
      </c>
    </row>
    <row r="10" spans="1:114" customFormat="1" x14ac:dyDescent="0.25">
      <c r="A10" s="82">
        <v>2</v>
      </c>
      <c r="B10" s="83" t="s">
        <v>98</v>
      </c>
      <c r="C10" s="83" t="s">
        <v>102</v>
      </c>
      <c r="D10" s="84" t="s">
        <v>103</v>
      </c>
      <c r="E10" s="84">
        <v>1</v>
      </c>
      <c r="F10" s="85">
        <v>42490</v>
      </c>
      <c r="G10" s="86" t="s">
        <v>89</v>
      </c>
      <c r="H10" s="87" t="s">
        <v>90</v>
      </c>
      <c r="I10" s="88">
        <v>0</v>
      </c>
      <c r="J10" s="89">
        <v>0</v>
      </c>
      <c r="K10" s="89">
        <v>108480</v>
      </c>
      <c r="L10" s="89">
        <v>0</v>
      </c>
      <c r="M10" s="89">
        <v>0</v>
      </c>
      <c r="N10" s="89">
        <v>0</v>
      </c>
      <c r="O10" s="88">
        <v>3696</v>
      </c>
      <c r="P10" s="90">
        <v>0</v>
      </c>
      <c r="Q10" s="91">
        <v>8</v>
      </c>
      <c r="R10" s="91">
        <v>8</v>
      </c>
      <c r="S10" s="91">
        <v>0</v>
      </c>
      <c r="T10" s="91">
        <v>0</v>
      </c>
      <c r="U10" s="91">
        <v>0</v>
      </c>
      <c r="V10" s="91">
        <v>0</v>
      </c>
      <c r="W10" s="91">
        <v>0</v>
      </c>
      <c r="X10" s="92">
        <f t="shared" si="3"/>
        <v>16</v>
      </c>
      <c r="Y10" s="93">
        <f t="shared" si="4"/>
        <v>112176</v>
      </c>
      <c r="Z10" s="94" t="s">
        <v>13</v>
      </c>
      <c r="AA10" s="84" t="s">
        <v>13</v>
      </c>
      <c r="AB10" s="95" t="s">
        <v>91</v>
      </c>
      <c r="AC10" s="96">
        <v>0</v>
      </c>
      <c r="AD10" s="97">
        <v>108480</v>
      </c>
      <c r="AE10" s="97">
        <v>0</v>
      </c>
      <c r="AF10" s="97">
        <v>0</v>
      </c>
      <c r="AG10" s="97">
        <v>0</v>
      </c>
      <c r="AH10" s="98">
        <v>0</v>
      </c>
      <c r="AI10" s="99">
        <v>8</v>
      </c>
      <c r="AJ10" s="99">
        <v>8</v>
      </c>
      <c r="AK10" s="99">
        <v>0</v>
      </c>
      <c r="AL10" s="99">
        <v>0</v>
      </c>
      <c r="AM10" s="99">
        <v>0</v>
      </c>
      <c r="AN10" s="99">
        <v>0</v>
      </c>
      <c r="AO10" s="99">
        <v>0</v>
      </c>
      <c r="AP10" s="100">
        <f t="shared" si="5"/>
        <v>16</v>
      </c>
      <c r="AQ10" s="101">
        <f t="shared" si="6"/>
        <v>108480</v>
      </c>
      <c r="AR10" s="102" t="s">
        <v>13</v>
      </c>
      <c r="AS10" s="97">
        <v>3696</v>
      </c>
      <c r="AT10" s="103">
        <f t="shared" si="7"/>
        <v>3696</v>
      </c>
      <c r="AU10" s="104">
        <f t="shared" si="8"/>
        <v>112176</v>
      </c>
      <c r="AV10" s="105" t="s">
        <v>13</v>
      </c>
      <c r="AW10" s="106" t="s">
        <v>131</v>
      </c>
      <c r="AX10" s="84" t="s">
        <v>92</v>
      </c>
      <c r="AY10" s="86" t="s">
        <v>13</v>
      </c>
      <c r="AZ10" s="107"/>
      <c r="BA10" s="108"/>
      <c r="BB10" s="109"/>
      <c r="DD10" t="s">
        <v>96</v>
      </c>
      <c r="DE10" t="s">
        <v>97</v>
      </c>
      <c r="DF10" t="s">
        <v>101</v>
      </c>
      <c r="DG10" s="110">
        <f t="shared" si="9"/>
        <v>3696</v>
      </c>
      <c r="DH10" s="110">
        <f t="shared" si="10"/>
        <v>3696</v>
      </c>
      <c r="DI10" s="110">
        <f t="shared" si="11"/>
        <v>3696</v>
      </c>
      <c r="DJ10" s="111">
        <f t="shared" si="12"/>
        <v>3.4070796460176994E-2</v>
      </c>
    </row>
    <row r="11" spans="1:114" customFormat="1" ht="38.25" x14ac:dyDescent="0.25">
      <c r="A11" s="82">
        <v>3</v>
      </c>
      <c r="B11" s="83" t="s">
        <v>104</v>
      </c>
      <c r="C11" s="83" t="s">
        <v>94</v>
      </c>
      <c r="D11" s="84" t="s">
        <v>105</v>
      </c>
      <c r="E11" s="84">
        <v>1</v>
      </c>
      <c r="F11" s="85">
        <v>42579</v>
      </c>
      <c r="G11" s="86" t="s">
        <v>89</v>
      </c>
      <c r="H11" s="87" t="s">
        <v>90</v>
      </c>
      <c r="I11" s="88">
        <v>0</v>
      </c>
      <c r="J11" s="89">
        <v>0</v>
      </c>
      <c r="K11" s="89">
        <v>98820</v>
      </c>
      <c r="L11" s="89">
        <v>0</v>
      </c>
      <c r="M11" s="89">
        <v>0</v>
      </c>
      <c r="N11" s="89">
        <v>0</v>
      </c>
      <c r="O11" s="88">
        <v>6451</v>
      </c>
      <c r="P11" s="90">
        <v>0</v>
      </c>
      <c r="Q11" s="91">
        <v>15</v>
      </c>
      <c r="R11" s="91">
        <v>0</v>
      </c>
      <c r="S11" s="91">
        <v>0</v>
      </c>
      <c r="T11" s="91">
        <v>0</v>
      </c>
      <c r="U11" s="91">
        <v>0</v>
      </c>
      <c r="V11" s="91">
        <v>0</v>
      </c>
      <c r="W11" s="91">
        <v>0</v>
      </c>
      <c r="X11" s="92">
        <f t="shared" si="3"/>
        <v>15</v>
      </c>
      <c r="Y11" s="93">
        <f t="shared" si="4"/>
        <v>105271</v>
      </c>
      <c r="Z11" s="94" t="s">
        <v>13</v>
      </c>
      <c r="AA11" s="84" t="s">
        <v>13</v>
      </c>
      <c r="AB11" s="95" t="s">
        <v>91</v>
      </c>
      <c r="AC11" s="96">
        <v>0</v>
      </c>
      <c r="AD11" s="97">
        <v>98820</v>
      </c>
      <c r="AE11" s="97">
        <v>0</v>
      </c>
      <c r="AF11" s="97">
        <v>0</v>
      </c>
      <c r="AG11" s="97">
        <v>0</v>
      </c>
      <c r="AH11" s="98">
        <v>0</v>
      </c>
      <c r="AI11" s="99">
        <v>15</v>
      </c>
      <c r="AJ11" s="99">
        <v>0</v>
      </c>
      <c r="AK11" s="99">
        <v>0</v>
      </c>
      <c r="AL11" s="99">
        <v>0</v>
      </c>
      <c r="AM11" s="99">
        <v>0</v>
      </c>
      <c r="AN11" s="99">
        <v>0</v>
      </c>
      <c r="AO11" s="99">
        <v>0</v>
      </c>
      <c r="AP11" s="100">
        <f t="shared" si="5"/>
        <v>15</v>
      </c>
      <c r="AQ11" s="101">
        <f t="shared" si="6"/>
        <v>98820</v>
      </c>
      <c r="AR11" s="102" t="s">
        <v>13</v>
      </c>
      <c r="AS11" s="97">
        <v>6451</v>
      </c>
      <c r="AT11" s="103">
        <f t="shared" si="7"/>
        <v>6451</v>
      </c>
      <c r="AU11" s="104">
        <f t="shared" si="8"/>
        <v>105271</v>
      </c>
      <c r="AV11" s="105" t="s">
        <v>13</v>
      </c>
      <c r="AW11" s="106" t="s">
        <v>131</v>
      </c>
      <c r="AX11" s="84" t="s">
        <v>92</v>
      </c>
      <c r="AY11" s="86" t="s">
        <v>13</v>
      </c>
      <c r="AZ11" s="107" t="s">
        <v>132</v>
      </c>
      <c r="BA11" s="108"/>
      <c r="BB11" s="109"/>
      <c r="DD11" t="s">
        <v>96</v>
      </c>
      <c r="DE11" t="s">
        <v>97</v>
      </c>
      <c r="DF11" t="s">
        <v>101</v>
      </c>
      <c r="DG11" s="110">
        <f t="shared" si="9"/>
        <v>6451</v>
      </c>
      <c r="DH11" s="110">
        <f t="shared" si="10"/>
        <v>6451</v>
      </c>
      <c r="DI11" s="110">
        <f t="shared" si="11"/>
        <v>6451</v>
      </c>
      <c r="DJ11" s="111">
        <f t="shared" si="12"/>
        <v>6.5280307630034409E-2</v>
      </c>
    </row>
    <row r="12" spans="1:114" customFormat="1" x14ac:dyDescent="0.25">
      <c r="A12" s="82">
        <v>4</v>
      </c>
      <c r="B12" s="83" t="s">
        <v>106</v>
      </c>
      <c r="C12" s="83" t="s">
        <v>107</v>
      </c>
      <c r="D12" s="84" t="s">
        <v>108</v>
      </c>
      <c r="E12" s="84">
        <v>1</v>
      </c>
      <c r="F12" s="85">
        <v>42490</v>
      </c>
      <c r="G12" s="86" t="s">
        <v>89</v>
      </c>
      <c r="H12" s="87" t="s">
        <v>90</v>
      </c>
      <c r="I12" s="88">
        <v>0</v>
      </c>
      <c r="J12" s="89">
        <v>0</v>
      </c>
      <c r="K12" s="89">
        <v>144960</v>
      </c>
      <c r="L12" s="89">
        <v>0</v>
      </c>
      <c r="M12" s="89">
        <v>0</v>
      </c>
      <c r="N12" s="89">
        <v>0</v>
      </c>
      <c r="O12" s="88">
        <v>10147</v>
      </c>
      <c r="P12" s="90">
        <v>0</v>
      </c>
      <c r="Q12" s="91">
        <v>0</v>
      </c>
      <c r="R12" s="91">
        <v>14</v>
      </c>
      <c r="S12" s="91">
        <v>3</v>
      </c>
      <c r="T12" s="91">
        <v>3</v>
      </c>
      <c r="U12" s="91">
        <v>0</v>
      </c>
      <c r="V12" s="91">
        <v>0</v>
      </c>
      <c r="W12" s="91">
        <v>0</v>
      </c>
      <c r="X12" s="92">
        <f t="shared" si="3"/>
        <v>20</v>
      </c>
      <c r="Y12" s="93">
        <f t="shared" si="4"/>
        <v>155107</v>
      </c>
      <c r="Z12" s="94" t="s">
        <v>13</v>
      </c>
      <c r="AA12" s="84" t="s">
        <v>13</v>
      </c>
      <c r="AB12" s="95" t="s">
        <v>91</v>
      </c>
      <c r="AC12" s="96">
        <v>0</v>
      </c>
      <c r="AD12" s="97">
        <v>144960</v>
      </c>
      <c r="AE12" s="97">
        <v>0</v>
      </c>
      <c r="AF12" s="97">
        <v>0</v>
      </c>
      <c r="AG12" s="97">
        <v>0</v>
      </c>
      <c r="AH12" s="98">
        <v>0</v>
      </c>
      <c r="AI12" s="99">
        <v>0</v>
      </c>
      <c r="AJ12" s="99">
        <v>14</v>
      </c>
      <c r="AK12" s="99">
        <v>3</v>
      </c>
      <c r="AL12" s="99">
        <v>3</v>
      </c>
      <c r="AM12" s="99">
        <v>0</v>
      </c>
      <c r="AN12" s="99">
        <v>0</v>
      </c>
      <c r="AO12" s="99">
        <v>0</v>
      </c>
      <c r="AP12" s="100">
        <f t="shared" si="5"/>
        <v>20</v>
      </c>
      <c r="AQ12" s="101">
        <f t="shared" si="6"/>
        <v>144960</v>
      </c>
      <c r="AR12" s="102" t="s">
        <v>13</v>
      </c>
      <c r="AS12" s="97">
        <v>10147</v>
      </c>
      <c r="AT12" s="103">
        <f t="shared" si="7"/>
        <v>10147</v>
      </c>
      <c r="AU12" s="104">
        <f t="shared" si="8"/>
        <v>155107</v>
      </c>
      <c r="AV12" s="105" t="s">
        <v>13</v>
      </c>
      <c r="AW12" s="106" t="s">
        <v>131</v>
      </c>
      <c r="AX12" s="84" t="s">
        <v>92</v>
      </c>
      <c r="AY12" s="86" t="s">
        <v>13</v>
      </c>
      <c r="AZ12" s="107"/>
      <c r="BA12" s="108"/>
      <c r="BB12" s="109"/>
      <c r="DD12" t="s">
        <v>96</v>
      </c>
      <c r="DE12" t="s">
        <v>97</v>
      </c>
      <c r="DF12" t="s">
        <v>101</v>
      </c>
      <c r="DG12" s="110">
        <f t="shared" si="9"/>
        <v>10147</v>
      </c>
      <c r="DH12" s="110">
        <f t="shared" si="10"/>
        <v>10147</v>
      </c>
      <c r="DI12" s="110">
        <f t="shared" si="11"/>
        <v>10147</v>
      </c>
      <c r="DJ12" s="111">
        <f t="shared" si="12"/>
        <v>6.9998620309050769E-2</v>
      </c>
    </row>
    <row r="13" spans="1:114" customFormat="1" x14ac:dyDescent="0.25">
      <c r="A13" s="82">
        <v>5</v>
      </c>
      <c r="B13" s="83" t="s">
        <v>109</v>
      </c>
      <c r="C13" s="83" t="s">
        <v>23</v>
      </c>
      <c r="D13" s="84" t="s">
        <v>110</v>
      </c>
      <c r="E13" s="84">
        <v>1</v>
      </c>
      <c r="F13" s="85">
        <v>42674</v>
      </c>
      <c r="G13" s="86" t="s">
        <v>89</v>
      </c>
      <c r="H13" s="87" t="s">
        <v>23</v>
      </c>
      <c r="I13" s="88">
        <v>0</v>
      </c>
      <c r="J13" s="89">
        <v>0</v>
      </c>
      <c r="K13" s="89">
        <v>0</v>
      </c>
      <c r="L13" s="89">
        <v>0</v>
      </c>
      <c r="M13" s="89">
        <v>0</v>
      </c>
      <c r="N13" s="89">
        <v>102088</v>
      </c>
      <c r="O13" s="88">
        <v>3209</v>
      </c>
      <c r="P13" s="90">
        <v>0</v>
      </c>
      <c r="Q13" s="91">
        <v>0</v>
      </c>
      <c r="R13" s="91">
        <v>0</v>
      </c>
      <c r="S13" s="91">
        <v>0</v>
      </c>
      <c r="T13" s="91">
        <v>0</v>
      </c>
      <c r="U13" s="91">
        <v>0</v>
      </c>
      <c r="V13" s="91">
        <v>0</v>
      </c>
      <c r="W13" s="91">
        <v>0</v>
      </c>
      <c r="X13" s="92">
        <f t="shared" si="3"/>
        <v>0</v>
      </c>
      <c r="Y13" s="93">
        <f t="shared" si="4"/>
        <v>105297</v>
      </c>
      <c r="Z13" s="94" t="s">
        <v>92</v>
      </c>
      <c r="AA13" s="84" t="s">
        <v>13</v>
      </c>
      <c r="AB13" s="95" t="s">
        <v>92</v>
      </c>
      <c r="AC13" s="96">
        <v>0</v>
      </c>
      <c r="AD13" s="97">
        <v>0</v>
      </c>
      <c r="AE13" s="97">
        <v>0</v>
      </c>
      <c r="AF13" s="97">
        <v>0</v>
      </c>
      <c r="AG13" s="97">
        <v>102088</v>
      </c>
      <c r="AH13" s="98">
        <v>0</v>
      </c>
      <c r="AI13" s="99">
        <v>0</v>
      </c>
      <c r="AJ13" s="99">
        <v>0</v>
      </c>
      <c r="AK13" s="99">
        <v>0</v>
      </c>
      <c r="AL13" s="99">
        <v>0</v>
      </c>
      <c r="AM13" s="99">
        <v>0</v>
      </c>
      <c r="AN13" s="99">
        <v>0</v>
      </c>
      <c r="AO13" s="99">
        <v>0</v>
      </c>
      <c r="AP13" s="100">
        <f t="shared" si="5"/>
        <v>0</v>
      </c>
      <c r="AQ13" s="101">
        <f t="shared" si="6"/>
        <v>102088</v>
      </c>
      <c r="AR13" s="102" t="s">
        <v>13</v>
      </c>
      <c r="AS13" s="97">
        <v>3209</v>
      </c>
      <c r="AT13" s="103">
        <f t="shared" si="7"/>
        <v>3209</v>
      </c>
      <c r="AU13" s="104">
        <f t="shared" si="8"/>
        <v>105297</v>
      </c>
      <c r="AV13" s="105" t="s">
        <v>13</v>
      </c>
      <c r="AW13" s="106" t="s">
        <v>92</v>
      </c>
      <c r="AX13" s="84" t="s">
        <v>92</v>
      </c>
      <c r="AY13" s="86" t="s">
        <v>13</v>
      </c>
      <c r="AZ13" s="107"/>
      <c r="BA13" s="108"/>
      <c r="BB13" s="109"/>
      <c r="DD13" t="s">
        <v>96</v>
      </c>
      <c r="DE13" t="s">
        <v>97</v>
      </c>
      <c r="DF13" t="s">
        <v>101</v>
      </c>
      <c r="DG13" s="110">
        <f t="shared" si="9"/>
        <v>3209</v>
      </c>
      <c r="DH13" s="110">
        <f t="shared" si="10"/>
        <v>3209</v>
      </c>
      <c r="DI13" s="110">
        <f t="shared" si="11"/>
        <v>3209</v>
      </c>
      <c r="DJ13" s="111">
        <f t="shared" si="12"/>
        <v>3.1433665073270119E-2</v>
      </c>
    </row>
    <row r="14" spans="1:114" customFormat="1" x14ac:dyDescent="0.25">
      <c r="A14" s="82">
        <v>6</v>
      </c>
      <c r="B14" s="83" t="s">
        <v>109</v>
      </c>
      <c r="C14" s="83" t="s">
        <v>111</v>
      </c>
      <c r="D14" s="84" t="s">
        <v>112</v>
      </c>
      <c r="E14" s="84">
        <v>1</v>
      </c>
      <c r="F14" s="85">
        <v>42613</v>
      </c>
      <c r="G14" s="86" t="s">
        <v>89</v>
      </c>
      <c r="H14" s="87" t="s">
        <v>93</v>
      </c>
      <c r="I14" s="88">
        <v>0</v>
      </c>
      <c r="J14" s="89">
        <v>36667</v>
      </c>
      <c r="K14" s="89">
        <v>0</v>
      </c>
      <c r="L14" s="89">
        <v>80573</v>
      </c>
      <c r="M14" s="89">
        <v>19648</v>
      </c>
      <c r="N14" s="89">
        <v>0</v>
      </c>
      <c r="O14" s="88">
        <v>4455</v>
      </c>
      <c r="P14" s="90">
        <v>0</v>
      </c>
      <c r="Q14" s="91">
        <v>0</v>
      </c>
      <c r="R14" s="91">
        <v>0</v>
      </c>
      <c r="S14" s="91">
        <v>0</v>
      </c>
      <c r="T14" s="91">
        <v>0</v>
      </c>
      <c r="U14" s="91">
        <v>0</v>
      </c>
      <c r="V14" s="91">
        <v>0</v>
      </c>
      <c r="W14" s="91">
        <v>0</v>
      </c>
      <c r="X14" s="92">
        <f t="shared" si="3"/>
        <v>0</v>
      </c>
      <c r="Y14" s="93">
        <f t="shared" si="4"/>
        <v>141343</v>
      </c>
      <c r="Z14" s="94" t="s">
        <v>13</v>
      </c>
      <c r="AA14" s="84" t="s">
        <v>13</v>
      </c>
      <c r="AB14" s="95" t="s">
        <v>92</v>
      </c>
      <c r="AC14" s="96">
        <v>36667</v>
      </c>
      <c r="AD14" s="97">
        <v>0</v>
      </c>
      <c r="AE14" s="97">
        <v>80573</v>
      </c>
      <c r="AF14" s="97">
        <v>19648</v>
      </c>
      <c r="AG14" s="97">
        <v>0</v>
      </c>
      <c r="AH14" s="98">
        <v>0</v>
      </c>
      <c r="AI14" s="99">
        <v>0</v>
      </c>
      <c r="AJ14" s="99">
        <v>0</v>
      </c>
      <c r="AK14" s="99">
        <v>0</v>
      </c>
      <c r="AL14" s="99">
        <v>0</v>
      </c>
      <c r="AM14" s="99">
        <v>0</v>
      </c>
      <c r="AN14" s="99">
        <v>0</v>
      </c>
      <c r="AO14" s="99">
        <v>0</v>
      </c>
      <c r="AP14" s="100">
        <f t="shared" si="5"/>
        <v>0</v>
      </c>
      <c r="AQ14" s="101">
        <f t="shared" si="6"/>
        <v>136888</v>
      </c>
      <c r="AR14" s="102" t="s">
        <v>13</v>
      </c>
      <c r="AS14" s="97">
        <v>4455</v>
      </c>
      <c r="AT14" s="103">
        <f t="shared" si="7"/>
        <v>4455</v>
      </c>
      <c r="AU14" s="104">
        <f t="shared" si="8"/>
        <v>141343</v>
      </c>
      <c r="AV14" s="105" t="s">
        <v>13</v>
      </c>
      <c r="AW14" s="106" t="s">
        <v>19</v>
      </c>
      <c r="AX14" s="84" t="s">
        <v>92</v>
      </c>
      <c r="AY14" s="86" t="s">
        <v>13</v>
      </c>
      <c r="AZ14" s="107"/>
      <c r="BA14" s="108"/>
      <c r="BB14" s="109"/>
      <c r="DD14" t="s">
        <v>96</v>
      </c>
      <c r="DE14" t="s">
        <v>97</v>
      </c>
      <c r="DF14" t="s">
        <v>101</v>
      </c>
      <c r="DG14" s="110">
        <f t="shared" si="9"/>
        <v>4455</v>
      </c>
      <c r="DH14" s="110">
        <f t="shared" si="10"/>
        <v>4455</v>
      </c>
      <c r="DI14" s="110">
        <f t="shared" si="11"/>
        <v>4455</v>
      </c>
      <c r="DJ14" s="111">
        <f t="shared" si="12"/>
        <v>3.2544854187364851E-2</v>
      </c>
    </row>
    <row r="15" spans="1:114" customFormat="1" x14ac:dyDescent="0.25">
      <c r="A15" s="82">
        <v>7</v>
      </c>
      <c r="B15" s="83" t="s">
        <v>109</v>
      </c>
      <c r="C15" s="83" t="s">
        <v>113</v>
      </c>
      <c r="D15" s="84" t="s">
        <v>114</v>
      </c>
      <c r="E15" s="84">
        <v>1</v>
      </c>
      <c r="F15" s="85">
        <v>42735</v>
      </c>
      <c r="G15" s="86" t="s">
        <v>89</v>
      </c>
      <c r="H15" s="87" t="s">
        <v>93</v>
      </c>
      <c r="I15" s="88">
        <v>0</v>
      </c>
      <c r="J15" s="89">
        <v>36667</v>
      </c>
      <c r="K15" s="89">
        <v>0</v>
      </c>
      <c r="L15" s="89">
        <v>31500</v>
      </c>
      <c r="M15" s="89">
        <v>9929</v>
      </c>
      <c r="N15" s="89">
        <v>0</v>
      </c>
      <c r="O15" s="88">
        <v>2541</v>
      </c>
      <c r="P15" s="90">
        <v>0</v>
      </c>
      <c r="Q15" s="91">
        <v>0</v>
      </c>
      <c r="R15" s="91">
        <v>0</v>
      </c>
      <c r="S15" s="91">
        <v>0</v>
      </c>
      <c r="T15" s="91">
        <v>0</v>
      </c>
      <c r="U15" s="91">
        <v>0</v>
      </c>
      <c r="V15" s="91">
        <v>0</v>
      </c>
      <c r="W15" s="91">
        <v>0</v>
      </c>
      <c r="X15" s="92">
        <f t="shared" si="3"/>
        <v>0</v>
      </c>
      <c r="Y15" s="93">
        <f t="shared" si="4"/>
        <v>80637</v>
      </c>
      <c r="Z15" s="94" t="s">
        <v>13</v>
      </c>
      <c r="AA15" s="84" t="s">
        <v>13</v>
      </c>
      <c r="AB15" s="95" t="s">
        <v>92</v>
      </c>
      <c r="AC15" s="96">
        <v>36667</v>
      </c>
      <c r="AD15" s="97">
        <v>0</v>
      </c>
      <c r="AE15" s="97">
        <v>31500</v>
      </c>
      <c r="AF15" s="97">
        <v>9929</v>
      </c>
      <c r="AG15" s="97">
        <v>0</v>
      </c>
      <c r="AH15" s="98">
        <v>0</v>
      </c>
      <c r="AI15" s="99">
        <v>0</v>
      </c>
      <c r="AJ15" s="99">
        <v>0</v>
      </c>
      <c r="AK15" s="99">
        <v>0</v>
      </c>
      <c r="AL15" s="99">
        <v>0</v>
      </c>
      <c r="AM15" s="99">
        <v>0</v>
      </c>
      <c r="AN15" s="99">
        <v>0</v>
      </c>
      <c r="AO15" s="99">
        <v>0</v>
      </c>
      <c r="AP15" s="100">
        <f t="shared" si="5"/>
        <v>0</v>
      </c>
      <c r="AQ15" s="101">
        <f t="shared" si="6"/>
        <v>78096</v>
      </c>
      <c r="AR15" s="102" t="s">
        <v>13</v>
      </c>
      <c r="AS15" s="97">
        <v>2541</v>
      </c>
      <c r="AT15" s="103">
        <f t="shared" si="7"/>
        <v>2541</v>
      </c>
      <c r="AU15" s="104">
        <f t="shared" si="8"/>
        <v>80637</v>
      </c>
      <c r="AV15" s="105" t="s">
        <v>13</v>
      </c>
      <c r="AW15" s="106" t="s">
        <v>19</v>
      </c>
      <c r="AX15" s="84" t="s">
        <v>92</v>
      </c>
      <c r="AY15" s="86" t="s">
        <v>13</v>
      </c>
      <c r="AZ15" s="107"/>
      <c r="BA15" s="108"/>
      <c r="BB15" s="109"/>
      <c r="DD15" t="s">
        <v>96</v>
      </c>
      <c r="DE15" t="s">
        <v>97</v>
      </c>
      <c r="DF15" t="s">
        <v>101</v>
      </c>
      <c r="DG15" s="110">
        <f t="shared" si="9"/>
        <v>2541</v>
      </c>
      <c r="DH15" s="110">
        <f t="shared" si="10"/>
        <v>2541</v>
      </c>
      <c r="DI15" s="110">
        <f t="shared" si="11"/>
        <v>2541</v>
      </c>
      <c r="DJ15" s="111">
        <f t="shared" si="12"/>
        <v>3.2536877688998156E-2</v>
      </c>
    </row>
    <row r="16" spans="1:114" customFormat="1" ht="38.25" x14ac:dyDescent="0.25">
      <c r="A16" s="82">
        <v>8</v>
      </c>
      <c r="B16" s="83" t="s">
        <v>95</v>
      </c>
      <c r="C16" s="83" t="s">
        <v>115</v>
      </c>
      <c r="D16" s="84" t="s">
        <v>116</v>
      </c>
      <c r="E16" s="84">
        <v>1</v>
      </c>
      <c r="F16" s="85">
        <v>42735</v>
      </c>
      <c r="G16" s="86" t="s">
        <v>89</v>
      </c>
      <c r="H16" s="87" t="s">
        <v>90</v>
      </c>
      <c r="I16" s="88">
        <v>0</v>
      </c>
      <c r="J16" s="89">
        <v>0</v>
      </c>
      <c r="K16" s="89">
        <v>202992</v>
      </c>
      <c r="L16" s="89">
        <v>0</v>
      </c>
      <c r="M16" s="89">
        <v>0</v>
      </c>
      <c r="N16" s="89">
        <v>0</v>
      </c>
      <c r="O16" s="88">
        <v>6446</v>
      </c>
      <c r="P16" s="90">
        <v>0</v>
      </c>
      <c r="Q16" s="91">
        <v>0</v>
      </c>
      <c r="R16" s="91">
        <v>18</v>
      </c>
      <c r="S16" s="91">
        <v>3</v>
      </c>
      <c r="T16" s="91">
        <v>4</v>
      </c>
      <c r="U16" s="91">
        <v>0</v>
      </c>
      <c r="V16" s="91">
        <v>0</v>
      </c>
      <c r="W16" s="91">
        <v>0</v>
      </c>
      <c r="X16" s="92">
        <f t="shared" si="3"/>
        <v>25</v>
      </c>
      <c r="Y16" s="93">
        <f t="shared" si="4"/>
        <v>209438</v>
      </c>
      <c r="Z16" s="94" t="s">
        <v>13</v>
      </c>
      <c r="AA16" s="84" t="s">
        <v>13</v>
      </c>
      <c r="AB16" s="95" t="s">
        <v>91</v>
      </c>
      <c r="AC16" s="96">
        <v>0</v>
      </c>
      <c r="AD16" s="97">
        <v>202992</v>
      </c>
      <c r="AE16" s="97">
        <v>0</v>
      </c>
      <c r="AF16" s="97">
        <v>0</v>
      </c>
      <c r="AG16" s="97">
        <v>0</v>
      </c>
      <c r="AH16" s="98">
        <v>0</v>
      </c>
      <c r="AI16" s="99">
        <v>0</v>
      </c>
      <c r="AJ16" s="99">
        <v>18</v>
      </c>
      <c r="AK16" s="99">
        <v>3</v>
      </c>
      <c r="AL16" s="99">
        <v>4</v>
      </c>
      <c r="AM16" s="99">
        <v>0</v>
      </c>
      <c r="AN16" s="99">
        <v>0</v>
      </c>
      <c r="AO16" s="99">
        <v>0</v>
      </c>
      <c r="AP16" s="100">
        <f t="shared" si="5"/>
        <v>25</v>
      </c>
      <c r="AQ16" s="101">
        <f t="shared" si="6"/>
        <v>202992</v>
      </c>
      <c r="AR16" s="102" t="s">
        <v>13</v>
      </c>
      <c r="AS16" s="97">
        <v>6446</v>
      </c>
      <c r="AT16" s="103">
        <f t="shared" si="7"/>
        <v>6446</v>
      </c>
      <c r="AU16" s="104">
        <f t="shared" si="8"/>
        <v>209438</v>
      </c>
      <c r="AV16" s="105" t="s">
        <v>13</v>
      </c>
      <c r="AW16" s="106" t="s">
        <v>131</v>
      </c>
      <c r="AX16" s="84" t="s">
        <v>92</v>
      </c>
      <c r="AY16" s="86" t="s">
        <v>13</v>
      </c>
      <c r="AZ16" s="107" t="s">
        <v>133</v>
      </c>
      <c r="BA16" s="108"/>
      <c r="BB16" s="109"/>
      <c r="DD16" t="s">
        <v>96</v>
      </c>
      <c r="DE16" t="s">
        <v>97</v>
      </c>
      <c r="DF16" t="s">
        <v>101</v>
      </c>
      <c r="DG16" s="110">
        <f t="shared" si="9"/>
        <v>6446</v>
      </c>
      <c r="DH16" s="110">
        <f t="shared" si="10"/>
        <v>6446</v>
      </c>
      <c r="DI16" s="110">
        <f t="shared" si="11"/>
        <v>6446</v>
      </c>
      <c r="DJ16" s="111">
        <f t="shared" si="12"/>
        <v>3.1754946007724445E-2</v>
      </c>
    </row>
    <row r="17" spans="1:114" customFormat="1" ht="15" customHeight="1" x14ac:dyDescent="0.25">
      <c r="A17" s="82">
        <v>9</v>
      </c>
      <c r="B17" s="83" t="s">
        <v>117</v>
      </c>
      <c r="C17" s="83" t="s">
        <v>118</v>
      </c>
      <c r="D17" s="84" t="s">
        <v>119</v>
      </c>
      <c r="E17" s="84">
        <v>1</v>
      </c>
      <c r="F17" s="85">
        <v>42735</v>
      </c>
      <c r="G17" s="86" t="s">
        <v>89</v>
      </c>
      <c r="H17" s="87" t="s">
        <v>90</v>
      </c>
      <c r="I17" s="88">
        <v>0</v>
      </c>
      <c r="J17" s="89">
        <v>0</v>
      </c>
      <c r="K17" s="89">
        <v>0</v>
      </c>
      <c r="L17" s="89">
        <v>30250</v>
      </c>
      <c r="M17" s="89">
        <v>117477</v>
      </c>
      <c r="N17" s="89">
        <v>0</v>
      </c>
      <c r="O17" s="88">
        <v>4043</v>
      </c>
      <c r="P17" s="90">
        <v>0</v>
      </c>
      <c r="Q17" s="91">
        <v>0</v>
      </c>
      <c r="R17" s="91">
        <v>0</v>
      </c>
      <c r="S17" s="91">
        <v>0</v>
      </c>
      <c r="T17" s="91">
        <v>0</v>
      </c>
      <c r="U17" s="91">
        <v>0</v>
      </c>
      <c r="V17" s="91">
        <v>0</v>
      </c>
      <c r="W17" s="91">
        <v>0</v>
      </c>
      <c r="X17" s="92">
        <f t="shared" si="3"/>
        <v>0</v>
      </c>
      <c r="Y17" s="93">
        <f t="shared" si="4"/>
        <v>151770</v>
      </c>
      <c r="Z17" s="94" t="s">
        <v>92</v>
      </c>
      <c r="AA17" s="84" t="s">
        <v>13</v>
      </c>
      <c r="AB17" s="95" t="s">
        <v>92</v>
      </c>
      <c r="AC17" s="96">
        <v>0</v>
      </c>
      <c r="AD17" s="97">
        <v>0</v>
      </c>
      <c r="AE17" s="97">
        <v>30250</v>
      </c>
      <c r="AF17" s="97">
        <v>117477</v>
      </c>
      <c r="AG17" s="97">
        <v>0</v>
      </c>
      <c r="AH17" s="98">
        <v>0</v>
      </c>
      <c r="AI17" s="99">
        <v>0</v>
      </c>
      <c r="AJ17" s="99">
        <v>0</v>
      </c>
      <c r="AK17" s="99">
        <v>0</v>
      </c>
      <c r="AL17" s="99">
        <v>0</v>
      </c>
      <c r="AM17" s="99">
        <v>0</v>
      </c>
      <c r="AN17" s="99">
        <v>0</v>
      </c>
      <c r="AO17" s="99">
        <v>0</v>
      </c>
      <c r="AP17" s="100">
        <f t="shared" si="5"/>
        <v>0</v>
      </c>
      <c r="AQ17" s="101">
        <f t="shared" si="6"/>
        <v>147727</v>
      </c>
      <c r="AR17" s="102" t="s">
        <v>13</v>
      </c>
      <c r="AS17" s="97">
        <v>4043</v>
      </c>
      <c r="AT17" s="103">
        <f t="shared" si="7"/>
        <v>4043</v>
      </c>
      <c r="AU17" s="104">
        <f t="shared" si="8"/>
        <v>151770</v>
      </c>
      <c r="AV17" s="105" t="s">
        <v>13</v>
      </c>
      <c r="AW17" s="106" t="s">
        <v>92</v>
      </c>
      <c r="AX17" s="84" t="s">
        <v>92</v>
      </c>
      <c r="AY17" s="86" t="s">
        <v>13</v>
      </c>
      <c r="AZ17" s="107"/>
      <c r="BA17" s="108"/>
      <c r="BB17" s="109"/>
      <c r="DD17" t="s">
        <v>96</v>
      </c>
      <c r="DE17" t="s">
        <v>97</v>
      </c>
      <c r="DF17" t="s">
        <v>101</v>
      </c>
      <c r="DG17" s="110">
        <f t="shared" si="9"/>
        <v>4043</v>
      </c>
      <c r="DH17" s="110">
        <f t="shared" si="10"/>
        <v>4043</v>
      </c>
      <c r="DI17" s="110">
        <f t="shared" si="11"/>
        <v>4043</v>
      </c>
      <c r="DJ17" s="111">
        <f t="shared" si="12"/>
        <v>2.7368050525631741E-2</v>
      </c>
    </row>
    <row r="18" spans="1:114" customFormat="1" x14ac:dyDescent="0.25">
      <c r="A18" s="82">
        <v>10</v>
      </c>
      <c r="B18" s="83" t="s">
        <v>117</v>
      </c>
      <c r="C18" s="83" t="s">
        <v>120</v>
      </c>
      <c r="D18" s="84" t="s">
        <v>121</v>
      </c>
      <c r="E18" s="84">
        <v>1</v>
      </c>
      <c r="F18" s="85">
        <v>42735</v>
      </c>
      <c r="G18" s="86" t="s">
        <v>89</v>
      </c>
      <c r="H18" s="87" t="s">
        <v>90</v>
      </c>
      <c r="I18" s="88">
        <v>0</v>
      </c>
      <c r="J18" s="89">
        <v>0</v>
      </c>
      <c r="K18" s="89">
        <v>0</v>
      </c>
      <c r="L18" s="89">
        <v>20800</v>
      </c>
      <c r="M18" s="89">
        <v>33810</v>
      </c>
      <c r="N18" s="89">
        <v>0</v>
      </c>
      <c r="O18" s="88">
        <v>3393</v>
      </c>
      <c r="P18" s="90">
        <v>0</v>
      </c>
      <c r="Q18" s="91">
        <v>0</v>
      </c>
      <c r="R18" s="91">
        <v>0</v>
      </c>
      <c r="S18" s="91">
        <v>0</v>
      </c>
      <c r="T18" s="91">
        <v>0</v>
      </c>
      <c r="U18" s="91">
        <v>0</v>
      </c>
      <c r="V18" s="91">
        <v>0</v>
      </c>
      <c r="W18" s="91">
        <v>0</v>
      </c>
      <c r="X18" s="92">
        <f t="shared" si="3"/>
        <v>0</v>
      </c>
      <c r="Y18" s="93">
        <f t="shared" si="4"/>
        <v>58003</v>
      </c>
      <c r="Z18" s="94" t="s">
        <v>92</v>
      </c>
      <c r="AA18" s="84" t="s">
        <v>13</v>
      </c>
      <c r="AB18" s="95" t="s">
        <v>92</v>
      </c>
      <c r="AC18" s="96">
        <v>0</v>
      </c>
      <c r="AD18" s="97">
        <v>0</v>
      </c>
      <c r="AE18" s="97">
        <v>20800</v>
      </c>
      <c r="AF18" s="97">
        <v>33810</v>
      </c>
      <c r="AG18" s="97">
        <v>0</v>
      </c>
      <c r="AH18" s="98">
        <v>0</v>
      </c>
      <c r="AI18" s="99">
        <v>0</v>
      </c>
      <c r="AJ18" s="99">
        <v>0</v>
      </c>
      <c r="AK18" s="99">
        <v>0</v>
      </c>
      <c r="AL18" s="99">
        <v>0</v>
      </c>
      <c r="AM18" s="99">
        <v>0</v>
      </c>
      <c r="AN18" s="99">
        <v>0</v>
      </c>
      <c r="AO18" s="99">
        <v>0</v>
      </c>
      <c r="AP18" s="100">
        <f t="shared" si="5"/>
        <v>0</v>
      </c>
      <c r="AQ18" s="101">
        <f t="shared" si="6"/>
        <v>54610</v>
      </c>
      <c r="AR18" s="102" t="s">
        <v>13</v>
      </c>
      <c r="AS18" s="97">
        <v>3393</v>
      </c>
      <c r="AT18" s="103">
        <f t="shared" si="7"/>
        <v>3393</v>
      </c>
      <c r="AU18" s="104">
        <f t="shared" si="8"/>
        <v>58003</v>
      </c>
      <c r="AV18" s="105" t="s">
        <v>13</v>
      </c>
      <c r="AW18" s="106" t="s">
        <v>92</v>
      </c>
      <c r="AX18" s="84" t="s">
        <v>92</v>
      </c>
      <c r="AY18" s="86" t="s">
        <v>13</v>
      </c>
      <c r="AZ18" s="107"/>
      <c r="BA18" s="108"/>
      <c r="BB18" s="109"/>
      <c r="DD18" t="s">
        <v>96</v>
      </c>
      <c r="DE18" t="s">
        <v>97</v>
      </c>
      <c r="DF18" t="s">
        <v>101</v>
      </c>
      <c r="DG18" s="110">
        <f t="shared" si="9"/>
        <v>3393</v>
      </c>
      <c r="DH18" s="110">
        <f t="shared" si="10"/>
        <v>3393</v>
      </c>
      <c r="DI18" s="110">
        <f t="shared" si="11"/>
        <v>3393</v>
      </c>
      <c r="DJ18" s="111">
        <f t="shared" si="12"/>
        <v>6.2131477751327595E-2</v>
      </c>
    </row>
    <row r="19" spans="1:114" customFormat="1" x14ac:dyDescent="0.25">
      <c r="A19" s="82">
        <v>11</v>
      </c>
      <c r="B19" s="83" t="s">
        <v>122</v>
      </c>
      <c r="C19" s="83" t="s">
        <v>123</v>
      </c>
      <c r="D19" s="84" t="s">
        <v>124</v>
      </c>
      <c r="E19" s="84">
        <v>1</v>
      </c>
      <c r="F19" s="85">
        <v>42551</v>
      </c>
      <c r="G19" s="86" t="s">
        <v>89</v>
      </c>
      <c r="H19" s="87" t="s">
        <v>90</v>
      </c>
      <c r="I19" s="88">
        <v>0</v>
      </c>
      <c r="J19" s="89">
        <v>0</v>
      </c>
      <c r="K19" s="89">
        <v>0</v>
      </c>
      <c r="L19" s="89">
        <v>100568</v>
      </c>
      <c r="M19" s="89">
        <v>51578</v>
      </c>
      <c r="N19" s="89">
        <v>0</v>
      </c>
      <c r="O19" s="88">
        <v>0</v>
      </c>
      <c r="P19" s="90">
        <v>0</v>
      </c>
      <c r="Q19" s="91">
        <v>0</v>
      </c>
      <c r="R19" s="91">
        <v>0</v>
      </c>
      <c r="S19" s="91">
        <v>0</v>
      </c>
      <c r="T19" s="91">
        <v>0</v>
      </c>
      <c r="U19" s="91">
        <v>0</v>
      </c>
      <c r="V19" s="91">
        <v>0</v>
      </c>
      <c r="W19" s="91">
        <v>0</v>
      </c>
      <c r="X19" s="92">
        <f t="shared" si="3"/>
        <v>0</v>
      </c>
      <c r="Y19" s="93">
        <f t="shared" si="4"/>
        <v>152146</v>
      </c>
      <c r="Z19" s="94" t="s">
        <v>92</v>
      </c>
      <c r="AA19" s="84" t="s">
        <v>13</v>
      </c>
      <c r="AB19" s="95" t="s">
        <v>92</v>
      </c>
      <c r="AC19" s="96">
        <v>0</v>
      </c>
      <c r="AD19" s="97">
        <v>0</v>
      </c>
      <c r="AE19" s="97">
        <v>100568</v>
      </c>
      <c r="AF19" s="97">
        <v>51578</v>
      </c>
      <c r="AG19" s="97">
        <v>0</v>
      </c>
      <c r="AH19" s="98">
        <v>0</v>
      </c>
      <c r="AI19" s="99">
        <v>0</v>
      </c>
      <c r="AJ19" s="99">
        <v>0</v>
      </c>
      <c r="AK19" s="99">
        <v>0</v>
      </c>
      <c r="AL19" s="99">
        <v>0</v>
      </c>
      <c r="AM19" s="99">
        <v>0</v>
      </c>
      <c r="AN19" s="99">
        <v>0</v>
      </c>
      <c r="AO19" s="99">
        <v>0</v>
      </c>
      <c r="AP19" s="100">
        <f t="shared" si="5"/>
        <v>0</v>
      </c>
      <c r="AQ19" s="101">
        <f t="shared" si="6"/>
        <v>152146</v>
      </c>
      <c r="AR19" s="102" t="s">
        <v>13</v>
      </c>
      <c r="AS19" s="97">
        <v>0</v>
      </c>
      <c r="AT19" s="103">
        <f t="shared" si="7"/>
        <v>0</v>
      </c>
      <c r="AU19" s="104">
        <f t="shared" si="8"/>
        <v>152146</v>
      </c>
      <c r="AV19" s="105" t="s">
        <v>13</v>
      </c>
      <c r="AW19" s="106" t="s">
        <v>92</v>
      </c>
      <c r="AX19" s="84" t="s">
        <v>92</v>
      </c>
      <c r="AY19" s="86" t="s">
        <v>13</v>
      </c>
      <c r="AZ19" s="107"/>
      <c r="BA19" s="108"/>
      <c r="BB19" s="109"/>
      <c r="DD19" t="s">
        <v>96</v>
      </c>
      <c r="DE19" t="s">
        <v>97</v>
      </c>
      <c r="DF19" t="s">
        <v>101</v>
      </c>
      <c r="DG19" s="110">
        <f t="shared" si="9"/>
        <v>0</v>
      </c>
      <c r="DH19" s="110">
        <f t="shared" si="10"/>
        <v>0</v>
      </c>
      <c r="DI19" s="110">
        <f t="shared" si="11"/>
        <v>0</v>
      </c>
      <c r="DJ19" s="111">
        <f t="shared" si="12"/>
        <v>0</v>
      </c>
    </row>
    <row r="20" spans="1:114" customFormat="1" x14ac:dyDescent="0.25">
      <c r="A20" s="82">
        <v>12</v>
      </c>
      <c r="B20" s="83" t="s">
        <v>122</v>
      </c>
      <c r="C20" s="83" t="s">
        <v>125</v>
      </c>
      <c r="D20" s="84" t="s">
        <v>126</v>
      </c>
      <c r="E20" s="84">
        <v>1</v>
      </c>
      <c r="F20" s="85">
        <v>42582</v>
      </c>
      <c r="G20" s="86" t="s">
        <v>89</v>
      </c>
      <c r="H20" s="87" t="s">
        <v>90</v>
      </c>
      <c r="I20" s="88">
        <v>0</v>
      </c>
      <c r="J20" s="89">
        <v>0</v>
      </c>
      <c r="K20" s="89">
        <v>0</v>
      </c>
      <c r="L20" s="89">
        <v>52652</v>
      </c>
      <c r="M20" s="89">
        <v>47025</v>
      </c>
      <c r="N20" s="89">
        <v>0</v>
      </c>
      <c r="O20" s="88">
        <v>0</v>
      </c>
      <c r="P20" s="90">
        <v>0</v>
      </c>
      <c r="Q20" s="91">
        <v>0</v>
      </c>
      <c r="R20" s="91">
        <v>0</v>
      </c>
      <c r="S20" s="91">
        <v>0</v>
      </c>
      <c r="T20" s="91">
        <v>0</v>
      </c>
      <c r="U20" s="91">
        <v>0</v>
      </c>
      <c r="V20" s="91">
        <v>0</v>
      </c>
      <c r="W20" s="91">
        <v>0</v>
      </c>
      <c r="X20" s="92">
        <f t="shared" si="3"/>
        <v>0</v>
      </c>
      <c r="Y20" s="93">
        <f t="shared" si="4"/>
        <v>99677</v>
      </c>
      <c r="Z20" s="94" t="s">
        <v>92</v>
      </c>
      <c r="AA20" s="84" t="s">
        <v>13</v>
      </c>
      <c r="AB20" s="95" t="s">
        <v>92</v>
      </c>
      <c r="AC20" s="96">
        <v>0</v>
      </c>
      <c r="AD20" s="97">
        <v>0</v>
      </c>
      <c r="AE20" s="97">
        <v>52652</v>
      </c>
      <c r="AF20" s="97">
        <v>47025</v>
      </c>
      <c r="AG20" s="97">
        <v>0</v>
      </c>
      <c r="AH20" s="98">
        <v>0</v>
      </c>
      <c r="AI20" s="99">
        <v>0</v>
      </c>
      <c r="AJ20" s="99">
        <v>0</v>
      </c>
      <c r="AK20" s="99">
        <v>0</v>
      </c>
      <c r="AL20" s="99">
        <v>0</v>
      </c>
      <c r="AM20" s="99">
        <v>0</v>
      </c>
      <c r="AN20" s="99">
        <v>0</v>
      </c>
      <c r="AO20" s="99">
        <v>0</v>
      </c>
      <c r="AP20" s="100">
        <f t="shared" si="5"/>
        <v>0</v>
      </c>
      <c r="AQ20" s="101">
        <f t="shared" si="6"/>
        <v>99677</v>
      </c>
      <c r="AR20" s="102" t="s">
        <v>13</v>
      </c>
      <c r="AS20" s="97">
        <v>0</v>
      </c>
      <c r="AT20" s="103">
        <f t="shared" si="7"/>
        <v>0</v>
      </c>
      <c r="AU20" s="104">
        <f t="shared" si="8"/>
        <v>99677</v>
      </c>
      <c r="AV20" s="105" t="s">
        <v>13</v>
      </c>
      <c r="AW20" s="106" t="s">
        <v>92</v>
      </c>
      <c r="AX20" s="84" t="s">
        <v>92</v>
      </c>
      <c r="AY20" s="86" t="s">
        <v>13</v>
      </c>
      <c r="AZ20" s="107"/>
      <c r="BA20" s="108"/>
      <c r="BB20" s="109"/>
      <c r="DD20" t="s">
        <v>96</v>
      </c>
      <c r="DE20" t="s">
        <v>97</v>
      </c>
      <c r="DF20" t="s">
        <v>101</v>
      </c>
      <c r="DG20" s="110">
        <f t="shared" si="9"/>
        <v>0</v>
      </c>
      <c r="DH20" s="110">
        <f t="shared" si="10"/>
        <v>0</v>
      </c>
      <c r="DI20" s="110">
        <f t="shared" si="11"/>
        <v>0</v>
      </c>
      <c r="DJ20" s="111">
        <f t="shared" si="12"/>
        <v>0</v>
      </c>
    </row>
    <row r="21" spans="1:114" customFormat="1" ht="15" customHeight="1" x14ac:dyDescent="0.25">
      <c r="A21" s="82">
        <v>13</v>
      </c>
      <c r="B21" s="83" t="s">
        <v>122</v>
      </c>
      <c r="C21" s="83" t="s">
        <v>127</v>
      </c>
      <c r="D21" s="84" t="s">
        <v>128</v>
      </c>
      <c r="E21" s="84">
        <v>1</v>
      </c>
      <c r="F21" s="85">
        <v>42551</v>
      </c>
      <c r="G21" s="86" t="s">
        <v>89</v>
      </c>
      <c r="H21" s="87" t="s">
        <v>93</v>
      </c>
      <c r="I21" s="88">
        <v>0</v>
      </c>
      <c r="J21" s="89">
        <v>0</v>
      </c>
      <c r="K21" s="89">
        <v>0</v>
      </c>
      <c r="L21" s="89">
        <v>94404</v>
      </c>
      <c r="M21" s="89">
        <v>0</v>
      </c>
      <c r="N21" s="89">
        <v>0</v>
      </c>
      <c r="O21" s="88">
        <v>5270</v>
      </c>
      <c r="P21" s="90">
        <v>0</v>
      </c>
      <c r="Q21" s="91">
        <v>0</v>
      </c>
      <c r="R21" s="91">
        <v>0</v>
      </c>
      <c r="S21" s="91">
        <v>0</v>
      </c>
      <c r="T21" s="91">
        <v>0</v>
      </c>
      <c r="U21" s="91">
        <v>0</v>
      </c>
      <c r="V21" s="91">
        <v>0</v>
      </c>
      <c r="W21" s="91">
        <v>0</v>
      </c>
      <c r="X21" s="92">
        <f t="shared" si="3"/>
        <v>0</v>
      </c>
      <c r="Y21" s="93">
        <f t="shared" si="4"/>
        <v>99674</v>
      </c>
      <c r="Z21" s="94" t="s">
        <v>92</v>
      </c>
      <c r="AA21" s="84" t="s">
        <v>13</v>
      </c>
      <c r="AB21" s="95" t="s">
        <v>92</v>
      </c>
      <c r="AC21" s="96">
        <v>0</v>
      </c>
      <c r="AD21" s="97">
        <v>0</v>
      </c>
      <c r="AE21" s="97">
        <v>94404</v>
      </c>
      <c r="AF21" s="97">
        <v>0</v>
      </c>
      <c r="AG21" s="97">
        <v>0</v>
      </c>
      <c r="AH21" s="98">
        <v>0</v>
      </c>
      <c r="AI21" s="99">
        <v>0</v>
      </c>
      <c r="AJ21" s="99">
        <v>0</v>
      </c>
      <c r="AK21" s="99">
        <v>0</v>
      </c>
      <c r="AL21" s="99">
        <v>0</v>
      </c>
      <c r="AM21" s="99">
        <v>0</v>
      </c>
      <c r="AN21" s="99">
        <v>0</v>
      </c>
      <c r="AO21" s="99">
        <v>0</v>
      </c>
      <c r="AP21" s="100">
        <f t="shared" si="5"/>
        <v>0</v>
      </c>
      <c r="AQ21" s="101">
        <f t="shared" si="6"/>
        <v>94404</v>
      </c>
      <c r="AR21" s="102" t="s">
        <v>13</v>
      </c>
      <c r="AS21" s="97">
        <v>5270</v>
      </c>
      <c r="AT21" s="103">
        <f t="shared" si="7"/>
        <v>5270</v>
      </c>
      <c r="AU21" s="104">
        <f t="shared" si="8"/>
        <v>99674</v>
      </c>
      <c r="AV21" s="105" t="s">
        <v>13</v>
      </c>
      <c r="AW21" s="106" t="s">
        <v>92</v>
      </c>
      <c r="AX21" s="84" t="s">
        <v>92</v>
      </c>
      <c r="AY21" s="86" t="s">
        <v>13</v>
      </c>
      <c r="AZ21" s="107"/>
      <c r="BA21" s="108"/>
      <c r="BB21" s="109"/>
      <c r="DD21" t="s">
        <v>96</v>
      </c>
      <c r="DE21" t="s">
        <v>97</v>
      </c>
      <c r="DF21" t="s">
        <v>101</v>
      </c>
      <c r="DG21" s="110">
        <f t="shared" si="9"/>
        <v>5270</v>
      </c>
      <c r="DH21" s="110">
        <f t="shared" si="10"/>
        <v>5270</v>
      </c>
      <c r="DI21" s="110">
        <f t="shared" si="11"/>
        <v>5270</v>
      </c>
      <c r="DJ21" s="111">
        <f t="shared" si="12"/>
        <v>5.5823905766704804E-2</v>
      </c>
    </row>
    <row r="22" spans="1:114" customFormat="1" x14ac:dyDescent="0.25">
      <c r="A22" s="82">
        <v>14</v>
      </c>
      <c r="B22" s="83"/>
      <c r="C22" s="83"/>
      <c r="D22" s="84"/>
      <c r="E22" s="84"/>
      <c r="F22" s="85"/>
      <c r="G22" s="86"/>
      <c r="H22" s="87"/>
      <c r="I22" s="88"/>
      <c r="J22" s="89"/>
      <c r="K22" s="89"/>
      <c r="L22" s="89"/>
      <c r="M22" s="89"/>
      <c r="N22" s="89"/>
      <c r="O22" s="88"/>
      <c r="P22" s="90"/>
      <c r="Q22" s="91"/>
      <c r="R22" s="91"/>
      <c r="S22" s="91"/>
      <c r="T22" s="91"/>
      <c r="U22" s="91"/>
      <c r="V22" s="91"/>
      <c r="W22" s="91"/>
      <c r="X22" s="92">
        <f t="shared" si="3"/>
        <v>0</v>
      </c>
      <c r="Y22" s="93">
        <f t="shared" si="4"/>
        <v>0</v>
      </c>
      <c r="Z22" s="94"/>
      <c r="AA22" s="84"/>
      <c r="AB22" s="95"/>
      <c r="AC22" s="96"/>
      <c r="AD22" s="97"/>
      <c r="AE22" s="97"/>
      <c r="AF22" s="97"/>
      <c r="AG22" s="97"/>
      <c r="AH22" s="98"/>
      <c r="AI22" s="99"/>
      <c r="AJ22" s="99"/>
      <c r="AK22" s="99"/>
      <c r="AL22" s="99"/>
      <c r="AM22" s="99"/>
      <c r="AN22" s="99"/>
      <c r="AO22" s="99"/>
      <c r="AP22" s="100">
        <f t="shared" si="5"/>
        <v>0</v>
      </c>
      <c r="AQ22" s="101">
        <f t="shared" si="6"/>
        <v>0</v>
      </c>
      <c r="AR22" s="102" t="s">
        <v>13</v>
      </c>
      <c r="AS22" s="97"/>
      <c r="AT22" s="103">
        <f t="shared" si="7"/>
        <v>0</v>
      </c>
      <c r="AU22" s="104">
        <f t="shared" si="8"/>
        <v>0</v>
      </c>
      <c r="AV22" s="105"/>
      <c r="AW22" s="106"/>
      <c r="AX22" s="84"/>
      <c r="AY22" s="86" t="s">
        <v>13</v>
      </c>
      <c r="AZ22" s="107"/>
      <c r="BA22" s="108"/>
      <c r="BB22" s="109"/>
      <c r="DD22" t="s">
        <v>96</v>
      </c>
      <c r="DE22" t="s">
        <v>97</v>
      </c>
      <c r="DF22" t="s">
        <v>101</v>
      </c>
      <c r="DG22" s="110">
        <f t="shared" si="9"/>
        <v>0</v>
      </c>
      <c r="DH22" s="110" t="e">
        <f t="shared" si="10"/>
        <v>#DIV/0!</v>
      </c>
      <c r="DI22" s="110" t="e">
        <f t="shared" si="11"/>
        <v>#DIV/0!</v>
      </c>
      <c r="DJ22" s="111">
        <f t="shared" si="12"/>
        <v>0</v>
      </c>
    </row>
    <row r="23" spans="1:114" customFormat="1" x14ac:dyDescent="0.25">
      <c r="A23" s="82">
        <v>15</v>
      </c>
      <c r="B23" s="83"/>
      <c r="C23" s="83"/>
      <c r="D23" s="84"/>
      <c r="E23" s="84"/>
      <c r="F23" s="85"/>
      <c r="G23" s="86"/>
      <c r="H23" s="87"/>
      <c r="I23" s="88"/>
      <c r="J23" s="89"/>
      <c r="K23" s="89"/>
      <c r="L23" s="89"/>
      <c r="M23" s="89"/>
      <c r="N23" s="89"/>
      <c r="O23" s="88"/>
      <c r="P23" s="90"/>
      <c r="Q23" s="91"/>
      <c r="R23" s="91"/>
      <c r="S23" s="91"/>
      <c r="T23" s="91"/>
      <c r="U23" s="91"/>
      <c r="V23" s="91"/>
      <c r="W23" s="91"/>
      <c r="X23" s="92">
        <f t="shared" si="3"/>
        <v>0</v>
      </c>
      <c r="Y23" s="93">
        <f t="shared" si="4"/>
        <v>0</v>
      </c>
      <c r="Z23" s="94"/>
      <c r="AA23" s="84"/>
      <c r="AB23" s="95"/>
      <c r="AC23" s="96"/>
      <c r="AD23" s="97"/>
      <c r="AE23" s="97"/>
      <c r="AF23" s="97"/>
      <c r="AG23" s="97"/>
      <c r="AH23" s="98"/>
      <c r="AI23" s="99"/>
      <c r="AJ23" s="99"/>
      <c r="AK23" s="99"/>
      <c r="AL23" s="99"/>
      <c r="AM23" s="99"/>
      <c r="AN23" s="99"/>
      <c r="AO23" s="99"/>
      <c r="AP23" s="100">
        <f t="shared" si="5"/>
        <v>0</v>
      </c>
      <c r="AQ23" s="101">
        <f t="shared" si="6"/>
        <v>0</v>
      </c>
      <c r="AR23" s="102" t="s">
        <v>13</v>
      </c>
      <c r="AS23" s="97"/>
      <c r="AT23" s="103">
        <f t="shared" si="7"/>
        <v>0</v>
      </c>
      <c r="AU23" s="104">
        <f t="shared" si="8"/>
        <v>0</v>
      </c>
      <c r="AV23" s="105"/>
      <c r="AW23" s="106"/>
      <c r="AX23" s="84"/>
      <c r="AY23" s="86" t="s">
        <v>13</v>
      </c>
      <c r="AZ23" s="107"/>
      <c r="BA23" s="108"/>
      <c r="BB23" s="109"/>
      <c r="DD23" t="s">
        <v>96</v>
      </c>
      <c r="DE23" t="s">
        <v>97</v>
      </c>
      <c r="DF23" t="s">
        <v>101</v>
      </c>
      <c r="DG23" s="110">
        <f t="shared" si="9"/>
        <v>0</v>
      </c>
      <c r="DH23" s="110" t="e">
        <f t="shared" si="10"/>
        <v>#DIV/0!</v>
      </c>
      <c r="DI23" s="110" t="e">
        <f t="shared" si="11"/>
        <v>#DIV/0!</v>
      </c>
      <c r="DJ23" s="111">
        <f t="shared" si="12"/>
        <v>0</v>
      </c>
    </row>
    <row r="24" spans="1:114" customFormat="1" x14ac:dyDescent="0.25">
      <c r="A24" s="82">
        <v>16</v>
      </c>
      <c r="B24" s="83"/>
      <c r="C24" s="83"/>
      <c r="D24" s="84"/>
      <c r="E24" s="84"/>
      <c r="F24" s="85"/>
      <c r="G24" s="86"/>
      <c r="H24" s="87"/>
      <c r="I24" s="88"/>
      <c r="J24" s="89"/>
      <c r="K24" s="89"/>
      <c r="L24" s="89"/>
      <c r="M24" s="89"/>
      <c r="N24" s="89"/>
      <c r="O24" s="88"/>
      <c r="P24" s="90"/>
      <c r="Q24" s="91"/>
      <c r="R24" s="91"/>
      <c r="S24" s="91"/>
      <c r="T24" s="91"/>
      <c r="U24" s="91"/>
      <c r="V24" s="91"/>
      <c r="W24" s="91"/>
      <c r="X24" s="92">
        <f t="shared" si="3"/>
        <v>0</v>
      </c>
      <c r="Y24" s="93">
        <f t="shared" si="4"/>
        <v>0</v>
      </c>
      <c r="Z24" s="94"/>
      <c r="AA24" s="84"/>
      <c r="AB24" s="95"/>
      <c r="AC24" s="96"/>
      <c r="AD24" s="97"/>
      <c r="AE24" s="97"/>
      <c r="AF24" s="97"/>
      <c r="AG24" s="97"/>
      <c r="AH24" s="98"/>
      <c r="AI24" s="99"/>
      <c r="AJ24" s="99"/>
      <c r="AK24" s="99"/>
      <c r="AL24" s="99"/>
      <c r="AM24" s="99"/>
      <c r="AN24" s="99"/>
      <c r="AO24" s="99"/>
      <c r="AP24" s="100">
        <f t="shared" si="5"/>
        <v>0</v>
      </c>
      <c r="AQ24" s="101">
        <f t="shared" si="6"/>
        <v>0</v>
      </c>
      <c r="AR24" s="102" t="s">
        <v>13</v>
      </c>
      <c r="AS24" s="97"/>
      <c r="AT24" s="103">
        <f t="shared" si="7"/>
        <v>0</v>
      </c>
      <c r="AU24" s="104">
        <f t="shared" si="8"/>
        <v>0</v>
      </c>
      <c r="AV24" s="105"/>
      <c r="AW24" s="106"/>
      <c r="AX24" s="84"/>
      <c r="AY24" s="86" t="s">
        <v>13</v>
      </c>
      <c r="AZ24" s="107"/>
      <c r="BA24" s="108"/>
      <c r="BB24" s="109"/>
      <c r="DD24" t="s">
        <v>96</v>
      </c>
      <c r="DE24" t="s">
        <v>97</v>
      </c>
      <c r="DF24" t="s">
        <v>101</v>
      </c>
      <c r="DG24" s="110">
        <f t="shared" si="9"/>
        <v>0</v>
      </c>
      <c r="DH24" s="110" t="e">
        <f t="shared" si="10"/>
        <v>#DIV/0!</v>
      </c>
      <c r="DI24" s="110" t="e">
        <f t="shared" si="11"/>
        <v>#DIV/0!</v>
      </c>
      <c r="DJ24" s="111">
        <f t="shared" si="12"/>
        <v>0</v>
      </c>
    </row>
    <row r="25" spans="1:114" customFormat="1" x14ac:dyDescent="0.25">
      <c r="A25" s="82">
        <v>17</v>
      </c>
      <c r="B25" s="83"/>
      <c r="C25" s="83"/>
      <c r="D25" s="84"/>
      <c r="E25" s="84"/>
      <c r="F25" s="85"/>
      <c r="G25" s="86"/>
      <c r="H25" s="87"/>
      <c r="I25" s="88"/>
      <c r="J25" s="89"/>
      <c r="K25" s="89"/>
      <c r="L25" s="89"/>
      <c r="M25" s="89"/>
      <c r="N25" s="89"/>
      <c r="O25" s="88"/>
      <c r="P25" s="90"/>
      <c r="Q25" s="91"/>
      <c r="R25" s="91"/>
      <c r="S25" s="91"/>
      <c r="T25" s="91"/>
      <c r="U25" s="91"/>
      <c r="V25" s="91"/>
      <c r="W25" s="91"/>
      <c r="X25" s="92">
        <f t="shared" si="3"/>
        <v>0</v>
      </c>
      <c r="Y25" s="93">
        <f t="shared" si="4"/>
        <v>0</v>
      </c>
      <c r="Z25" s="94"/>
      <c r="AA25" s="84"/>
      <c r="AB25" s="95"/>
      <c r="AC25" s="96"/>
      <c r="AD25" s="97"/>
      <c r="AE25" s="97"/>
      <c r="AF25" s="97"/>
      <c r="AG25" s="97"/>
      <c r="AH25" s="98"/>
      <c r="AI25" s="99"/>
      <c r="AJ25" s="99"/>
      <c r="AK25" s="99"/>
      <c r="AL25" s="99"/>
      <c r="AM25" s="99"/>
      <c r="AN25" s="99"/>
      <c r="AO25" s="99"/>
      <c r="AP25" s="100">
        <f t="shared" si="5"/>
        <v>0</v>
      </c>
      <c r="AQ25" s="101">
        <f t="shared" si="6"/>
        <v>0</v>
      </c>
      <c r="AR25" s="102" t="s">
        <v>13</v>
      </c>
      <c r="AS25" s="97"/>
      <c r="AT25" s="103">
        <f t="shared" si="7"/>
        <v>0</v>
      </c>
      <c r="AU25" s="104">
        <f t="shared" si="8"/>
        <v>0</v>
      </c>
      <c r="AV25" s="105"/>
      <c r="AW25" s="106"/>
      <c r="AX25" s="84"/>
      <c r="AY25" s="86" t="s">
        <v>13</v>
      </c>
      <c r="AZ25" s="107"/>
      <c r="BA25" s="108"/>
      <c r="BB25" s="109"/>
      <c r="DD25" t="s">
        <v>96</v>
      </c>
      <c r="DE25" t="s">
        <v>97</v>
      </c>
      <c r="DF25" t="s">
        <v>101</v>
      </c>
      <c r="DG25" s="110">
        <f t="shared" si="9"/>
        <v>0</v>
      </c>
      <c r="DH25" s="110" t="e">
        <f t="shared" si="10"/>
        <v>#DIV/0!</v>
      </c>
      <c r="DI25" s="110" t="e">
        <f t="shared" si="11"/>
        <v>#DIV/0!</v>
      </c>
      <c r="DJ25" s="111">
        <f t="shared" si="12"/>
        <v>0</v>
      </c>
    </row>
    <row r="26" spans="1:114" customFormat="1" x14ac:dyDescent="0.25">
      <c r="A26" s="82">
        <v>18</v>
      </c>
      <c r="B26" s="83"/>
      <c r="C26" s="83"/>
      <c r="D26" s="84"/>
      <c r="E26" s="84"/>
      <c r="F26" s="85"/>
      <c r="G26" s="86"/>
      <c r="H26" s="87"/>
      <c r="I26" s="88"/>
      <c r="J26" s="89"/>
      <c r="K26" s="89"/>
      <c r="L26" s="89"/>
      <c r="M26" s="89"/>
      <c r="N26" s="89"/>
      <c r="O26" s="88"/>
      <c r="P26" s="90"/>
      <c r="Q26" s="91"/>
      <c r="R26" s="91"/>
      <c r="S26" s="91"/>
      <c r="T26" s="91"/>
      <c r="U26" s="91"/>
      <c r="V26" s="91"/>
      <c r="W26" s="91"/>
      <c r="X26" s="92">
        <f t="shared" si="3"/>
        <v>0</v>
      </c>
      <c r="Y26" s="93">
        <f t="shared" si="4"/>
        <v>0</v>
      </c>
      <c r="Z26" s="94"/>
      <c r="AA26" s="84"/>
      <c r="AB26" s="95"/>
      <c r="AC26" s="96"/>
      <c r="AD26" s="97"/>
      <c r="AE26" s="97"/>
      <c r="AF26" s="97"/>
      <c r="AG26" s="97"/>
      <c r="AH26" s="98"/>
      <c r="AI26" s="99"/>
      <c r="AJ26" s="99"/>
      <c r="AK26" s="99"/>
      <c r="AL26" s="99"/>
      <c r="AM26" s="99"/>
      <c r="AN26" s="99"/>
      <c r="AO26" s="99"/>
      <c r="AP26" s="100">
        <f t="shared" si="5"/>
        <v>0</v>
      </c>
      <c r="AQ26" s="101">
        <f t="shared" si="6"/>
        <v>0</v>
      </c>
      <c r="AR26" s="102" t="s">
        <v>13</v>
      </c>
      <c r="AS26" s="97"/>
      <c r="AT26" s="103">
        <f t="shared" si="7"/>
        <v>0</v>
      </c>
      <c r="AU26" s="104">
        <f t="shared" si="8"/>
        <v>0</v>
      </c>
      <c r="AV26" s="105"/>
      <c r="AW26" s="106"/>
      <c r="AX26" s="84"/>
      <c r="AY26" s="86" t="s">
        <v>13</v>
      </c>
      <c r="AZ26" s="107"/>
      <c r="BA26" s="108"/>
      <c r="BB26" s="109"/>
      <c r="DD26" t="s">
        <v>96</v>
      </c>
      <c r="DE26" t="s">
        <v>97</v>
      </c>
      <c r="DF26" t="s">
        <v>101</v>
      </c>
      <c r="DG26" s="110">
        <f t="shared" si="9"/>
        <v>0</v>
      </c>
      <c r="DH26" s="110" t="e">
        <f t="shared" si="10"/>
        <v>#DIV/0!</v>
      </c>
      <c r="DI26" s="110" t="e">
        <f t="shared" si="11"/>
        <v>#DIV/0!</v>
      </c>
      <c r="DJ26" s="111">
        <f t="shared" si="12"/>
        <v>0</v>
      </c>
    </row>
    <row r="27" spans="1:114" customFormat="1" x14ac:dyDescent="0.25">
      <c r="A27" s="82">
        <v>19</v>
      </c>
      <c r="B27" s="83"/>
      <c r="C27" s="83"/>
      <c r="D27" s="84"/>
      <c r="E27" s="84"/>
      <c r="F27" s="85"/>
      <c r="G27" s="86"/>
      <c r="H27" s="87"/>
      <c r="I27" s="88"/>
      <c r="J27" s="89"/>
      <c r="K27" s="89"/>
      <c r="L27" s="89"/>
      <c r="M27" s="89"/>
      <c r="N27" s="89"/>
      <c r="O27" s="88"/>
      <c r="P27" s="90"/>
      <c r="Q27" s="91"/>
      <c r="R27" s="91"/>
      <c r="S27" s="91"/>
      <c r="T27" s="91"/>
      <c r="U27" s="91"/>
      <c r="V27" s="91"/>
      <c r="W27" s="91"/>
      <c r="X27" s="92">
        <f t="shared" si="3"/>
        <v>0</v>
      </c>
      <c r="Y27" s="93">
        <f t="shared" si="4"/>
        <v>0</v>
      </c>
      <c r="Z27" s="94"/>
      <c r="AA27" s="84"/>
      <c r="AB27" s="95"/>
      <c r="AC27" s="96"/>
      <c r="AD27" s="97"/>
      <c r="AE27" s="97"/>
      <c r="AF27" s="97"/>
      <c r="AG27" s="97"/>
      <c r="AH27" s="98"/>
      <c r="AI27" s="99"/>
      <c r="AJ27" s="99"/>
      <c r="AK27" s="99"/>
      <c r="AL27" s="99"/>
      <c r="AM27" s="99"/>
      <c r="AN27" s="99"/>
      <c r="AO27" s="99"/>
      <c r="AP27" s="100">
        <f t="shared" si="5"/>
        <v>0</v>
      </c>
      <c r="AQ27" s="101">
        <f t="shared" si="6"/>
        <v>0</v>
      </c>
      <c r="AR27" s="102" t="s">
        <v>13</v>
      </c>
      <c r="AS27" s="97"/>
      <c r="AT27" s="103">
        <f t="shared" si="7"/>
        <v>0</v>
      </c>
      <c r="AU27" s="104">
        <f t="shared" si="8"/>
        <v>0</v>
      </c>
      <c r="AV27" s="105"/>
      <c r="AW27" s="106"/>
      <c r="AX27" s="84"/>
      <c r="AY27" s="86" t="s">
        <v>13</v>
      </c>
      <c r="AZ27" s="107"/>
      <c r="BA27" s="108"/>
      <c r="BB27" s="109"/>
      <c r="DD27" t="s">
        <v>96</v>
      </c>
      <c r="DE27" t="s">
        <v>97</v>
      </c>
      <c r="DF27" t="s">
        <v>101</v>
      </c>
      <c r="DG27" s="110">
        <f t="shared" si="9"/>
        <v>0</v>
      </c>
      <c r="DH27" s="110" t="e">
        <f t="shared" si="10"/>
        <v>#DIV/0!</v>
      </c>
      <c r="DI27" s="110" t="e">
        <f t="shared" si="11"/>
        <v>#DIV/0!</v>
      </c>
      <c r="DJ27" s="111">
        <f t="shared" si="12"/>
        <v>0</v>
      </c>
    </row>
    <row r="28" spans="1:114" customFormat="1" x14ac:dyDescent="0.25">
      <c r="A28" s="82">
        <v>20</v>
      </c>
      <c r="B28" s="83"/>
      <c r="C28" s="83"/>
      <c r="D28" s="84"/>
      <c r="E28" s="84"/>
      <c r="F28" s="85"/>
      <c r="G28" s="86"/>
      <c r="H28" s="87"/>
      <c r="I28" s="88"/>
      <c r="J28" s="89"/>
      <c r="K28" s="89"/>
      <c r="L28" s="89"/>
      <c r="M28" s="89"/>
      <c r="N28" s="89"/>
      <c r="O28" s="88"/>
      <c r="P28" s="90"/>
      <c r="Q28" s="91"/>
      <c r="R28" s="91"/>
      <c r="S28" s="91"/>
      <c r="T28" s="91"/>
      <c r="U28" s="91"/>
      <c r="V28" s="91"/>
      <c r="W28" s="91"/>
      <c r="X28" s="92">
        <f t="shared" si="3"/>
        <v>0</v>
      </c>
      <c r="Y28" s="93">
        <f t="shared" si="4"/>
        <v>0</v>
      </c>
      <c r="Z28" s="94"/>
      <c r="AA28" s="84"/>
      <c r="AB28" s="95"/>
      <c r="AC28" s="96"/>
      <c r="AD28" s="97"/>
      <c r="AE28" s="97"/>
      <c r="AF28" s="97"/>
      <c r="AG28" s="97"/>
      <c r="AH28" s="98"/>
      <c r="AI28" s="99"/>
      <c r="AJ28" s="99"/>
      <c r="AK28" s="99"/>
      <c r="AL28" s="99"/>
      <c r="AM28" s="99"/>
      <c r="AN28" s="99"/>
      <c r="AO28" s="99"/>
      <c r="AP28" s="100">
        <f t="shared" si="5"/>
        <v>0</v>
      </c>
      <c r="AQ28" s="101">
        <f t="shared" si="6"/>
        <v>0</v>
      </c>
      <c r="AR28" s="102" t="s">
        <v>13</v>
      </c>
      <c r="AS28" s="97"/>
      <c r="AT28" s="103">
        <f t="shared" si="7"/>
        <v>0</v>
      </c>
      <c r="AU28" s="104">
        <f t="shared" si="8"/>
        <v>0</v>
      </c>
      <c r="AV28" s="105"/>
      <c r="AW28" s="106"/>
      <c r="AX28" s="84"/>
      <c r="AY28" s="86"/>
      <c r="AZ28" s="107"/>
      <c r="BA28" s="108"/>
      <c r="BB28" s="109"/>
      <c r="DD28" t="s">
        <v>96</v>
      </c>
      <c r="DE28" t="s">
        <v>97</v>
      </c>
      <c r="DF28" t="s">
        <v>101</v>
      </c>
      <c r="DG28" s="110">
        <f t="shared" si="9"/>
        <v>0</v>
      </c>
      <c r="DH28" s="110" t="e">
        <f t="shared" si="10"/>
        <v>#DIV/0!</v>
      </c>
      <c r="DI28" s="110" t="e">
        <f t="shared" si="11"/>
        <v>#DIV/0!</v>
      </c>
      <c r="DJ28" s="111">
        <f t="shared" si="12"/>
        <v>0</v>
      </c>
    </row>
    <row r="29" spans="1:114" customFormat="1" x14ac:dyDescent="0.25">
      <c r="A29" s="82">
        <v>21</v>
      </c>
      <c r="B29" s="83"/>
      <c r="C29" s="83"/>
      <c r="D29" s="84"/>
      <c r="E29" s="84"/>
      <c r="F29" s="85"/>
      <c r="G29" s="86"/>
      <c r="H29" s="87"/>
      <c r="I29" s="88"/>
      <c r="J29" s="89"/>
      <c r="K29" s="89"/>
      <c r="L29" s="89"/>
      <c r="M29" s="89"/>
      <c r="N29" s="89"/>
      <c r="O29" s="88"/>
      <c r="P29" s="90"/>
      <c r="Q29" s="91"/>
      <c r="R29" s="91"/>
      <c r="S29" s="91"/>
      <c r="T29" s="91"/>
      <c r="U29" s="91"/>
      <c r="V29" s="91"/>
      <c r="W29" s="91"/>
      <c r="X29" s="92">
        <f t="shared" si="3"/>
        <v>0</v>
      </c>
      <c r="Y29" s="93">
        <f t="shared" si="4"/>
        <v>0</v>
      </c>
      <c r="Z29" s="94"/>
      <c r="AA29" s="84"/>
      <c r="AB29" s="95"/>
      <c r="AC29" s="96"/>
      <c r="AD29" s="97"/>
      <c r="AE29" s="97"/>
      <c r="AF29" s="97"/>
      <c r="AG29" s="97"/>
      <c r="AH29" s="98"/>
      <c r="AI29" s="99"/>
      <c r="AJ29" s="99"/>
      <c r="AK29" s="99"/>
      <c r="AL29" s="99"/>
      <c r="AM29" s="99"/>
      <c r="AN29" s="99"/>
      <c r="AO29" s="99"/>
      <c r="AP29" s="100">
        <f t="shared" si="5"/>
        <v>0</v>
      </c>
      <c r="AQ29" s="101">
        <f t="shared" si="6"/>
        <v>0</v>
      </c>
      <c r="AR29" s="102" t="s">
        <v>13</v>
      </c>
      <c r="AS29" s="97"/>
      <c r="AT29" s="103">
        <f t="shared" si="7"/>
        <v>0</v>
      </c>
      <c r="AU29" s="104">
        <f t="shared" si="8"/>
        <v>0</v>
      </c>
      <c r="AV29" s="105"/>
      <c r="AW29" s="106"/>
      <c r="AX29" s="84"/>
      <c r="AY29" s="86"/>
      <c r="AZ29" s="107"/>
      <c r="BA29" s="108"/>
      <c r="BB29" s="109"/>
      <c r="DD29" t="s">
        <v>96</v>
      </c>
      <c r="DE29" t="s">
        <v>97</v>
      </c>
      <c r="DF29" t="s">
        <v>101</v>
      </c>
      <c r="DG29" s="110">
        <f t="shared" si="9"/>
        <v>0</v>
      </c>
      <c r="DH29" s="110" t="e">
        <f t="shared" si="10"/>
        <v>#DIV/0!</v>
      </c>
      <c r="DI29" s="110" t="e">
        <f t="shared" si="11"/>
        <v>#DIV/0!</v>
      </c>
      <c r="DJ29" s="111">
        <f t="shared" si="12"/>
        <v>0</v>
      </c>
    </row>
    <row r="30" spans="1:114" customFormat="1" x14ac:dyDescent="0.25">
      <c r="A30" s="82">
        <v>22</v>
      </c>
      <c r="B30" s="83"/>
      <c r="C30" s="83"/>
      <c r="D30" s="84"/>
      <c r="E30" s="84"/>
      <c r="F30" s="85"/>
      <c r="G30" s="86"/>
      <c r="H30" s="87"/>
      <c r="I30" s="88"/>
      <c r="J30" s="89"/>
      <c r="K30" s="89"/>
      <c r="L30" s="89"/>
      <c r="M30" s="89"/>
      <c r="N30" s="89"/>
      <c r="O30" s="88"/>
      <c r="P30" s="90"/>
      <c r="Q30" s="91"/>
      <c r="R30" s="91"/>
      <c r="S30" s="91"/>
      <c r="T30" s="91"/>
      <c r="U30" s="91"/>
      <c r="V30" s="91"/>
      <c r="W30" s="91"/>
      <c r="X30" s="92">
        <f t="shared" si="3"/>
        <v>0</v>
      </c>
      <c r="Y30" s="93">
        <f t="shared" si="4"/>
        <v>0</v>
      </c>
      <c r="Z30" s="94"/>
      <c r="AA30" s="84"/>
      <c r="AB30" s="95"/>
      <c r="AC30" s="96"/>
      <c r="AD30" s="97"/>
      <c r="AE30" s="97"/>
      <c r="AF30" s="97"/>
      <c r="AG30" s="97"/>
      <c r="AH30" s="98"/>
      <c r="AI30" s="99"/>
      <c r="AJ30" s="99"/>
      <c r="AK30" s="99"/>
      <c r="AL30" s="99"/>
      <c r="AM30" s="99"/>
      <c r="AN30" s="99"/>
      <c r="AO30" s="99"/>
      <c r="AP30" s="100">
        <f t="shared" si="5"/>
        <v>0</v>
      </c>
      <c r="AQ30" s="101">
        <f t="shared" si="6"/>
        <v>0</v>
      </c>
      <c r="AR30" s="102" t="s">
        <v>13</v>
      </c>
      <c r="AS30" s="97"/>
      <c r="AT30" s="103">
        <f t="shared" si="7"/>
        <v>0</v>
      </c>
      <c r="AU30" s="104">
        <f t="shared" si="8"/>
        <v>0</v>
      </c>
      <c r="AV30" s="105"/>
      <c r="AW30" s="106"/>
      <c r="AX30" s="84"/>
      <c r="AY30" s="86"/>
      <c r="AZ30" s="107"/>
      <c r="BA30" s="108"/>
      <c r="BB30" s="109"/>
      <c r="DD30" t="s">
        <v>96</v>
      </c>
      <c r="DE30" t="s">
        <v>97</v>
      </c>
      <c r="DF30" t="s">
        <v>101</v>
      </c>
      <c r="DG30" s="110">
        <f t="shared" si="9"/>
        <v>0</v>
      </c>
      <c r="DH30" s="110" t="e">
        <f t="shared" si="10"/>
        <v>#DIV/0!</v>
      </c>
      <c r="DI30" s="110" t="e">
        <f t="shared" si="11"/>
        <v>#DIV/0!</v>
      </c>
      <c r="DJ30" s="111">
        <f t="shared" si="12"/>
        <v>0</v>
      </c>
    </row>
    <row r="31" spans="1:114" customFormat="1" x14ac:dyDescent="0.25">
      <c r="A31" s="82">
        <v>23</v>
      </c>
      <c r="B31" s="83"/>
      <c r="C31" s="83"/>
      <c r="D31" s="84"/>
      <c r="E31" s="84"/>
      <c r="F31" s="85"/>
      <c r="G31" s="86"/>
      <c r="H31" s="87"/>
      <c r="I31" s="88"/>
      <c r="J31" s="89"/>
      <c r="K31" s="89"/>
      <c r="L31" s="89"/>
      <c r="M31" s="89"/>
      <c r="N31" s="89"/>
      <c r="O31" s="88"/>
      <c r="P31" s="90"/>
      <c r="Q31" s="91"/>
      <c r="R31" s="91"/>
      <c r="S31" s="91"/>
      <c r="T31" s="91"/>
      <c r="U31" s="91"/>
      <c r="V31" s="91"/>
      <c r="W31" s="91"/>
      <c r="X31" s="92">
        <f t="shared" si="3"/>
        <v>0</v>
      </c>
      <c r="Y31" s="93">
        <f t="shared" si="4"/>
        <v>0</v>
      </c>
      <c r="Z31" s="94"/>
      <c r="AA31" s="84"/>
      <c r="AB31" s="95"/>
      <c r="AC31" s="96"/>
      <c r="AD31" s="97"/>
      <c r="AE31" s="97"/>
      <c r="AF31" s="97"/>
      <c r="AG31" s="97"/>
      <c r="AH31" s="98"/>
      <c r="AI31" s="99"/>
      <c r="AJ31" s="99"/>
      <c r="AK31" s="99"/>
      <c r="AL31" s="99"/>
      <c r="AM31" s="99"/>
      <c r="AN31" s="99"/>
      <c r="AO31" s="99"/>
      <c r="AP31" s="100">
        <f t="shared" si="5"/>
        <v>0</v>
      </c>
      <c r="AQ31" s="101">
        <f t="shared" si="6"/>
        <v>0</v>
      </c>
      <c r="AR31" s="102" t="s">
        <v>13</v>
      </c>
      <c r="AS31" s="97"/>
      <c r="AT31" s="103">
        <f t="shared" si="7"/>
        <v>0</v>
      </c>
      <c r="AU31" s="104">
        <f t="shared" si="8"/>
        <v>0</v>
      </c>
      <c r="AV31" s="105"/>
      <c r="AW31" s="106"/>
      <c r="AX31" s="84"/>
      <c r="AY31" s="86"/>
      <c r="AZ31" s="107"/>
      <c r="BA31" s="108"/>
      <c r="BB31" s="109"/>
      <c r="DD31" t="s">
        <v>96</v>
      </c>
      <c r="DE31" t="s">
        <v>97</v>
      </c>
      <c r="DF31" t="s">
        <v>101</v>
      </c>
      <c r="DG31" s="110">
        <f t="shared" si="9"/>
        <v>0</v>
      </c>
      <c r="DH31" s="110" t="e">
        <f t="shared" si="10"/>
        <v>#DIV/0!</v>
      </c>
      <c r="DI31" s="110" t="e">
        <f t="shared" si="11"/>
        <v>#DIV/0!</v>
      </c>
      <c r="DJ31" s="111">
        <f t="shared" si="12"/>
        <v>0</v>
      </c>
    </row>
    <row r="32" spans="1:114" customFormat="1" x14ac:dyDescent="0.25">
      <c r="A32" s="82">
        <v>24</v>
      </c>
      <c r="B32" s="83"/>
      <c r="C32" s="83"/>
      <c r="D32" s="84"/>
      <c r="E32" s="84"/>
      <c r="F32" s="85"/>
      <c r="G32" s="86"/>
      <c r="H32" s="87"/>
      <c r="I32" s="88"/>
      <c r="J32" s="89"/>
      <c r="K32" s="89"/>
      <c r="L32" s="89"/>
      <c r="M32" s="89"/>
      <c r="N32" s="89"/>
      <c r="O32" s="88"/>
      <c r="P32" s="90"/>
      <c r="Q32" s="91"/>
      <c r="R32" s="91"/>
      <c r="S32" s="91"/>
      <c r="T32" s="91"/>
      <c r="U32" s="91"/>
      <c r="V32" s="91"/>
      <c r="W32" s="91"/>
      <c r="X32" s="92">
        <f t="shared" si="3"/>
        <v>0</v>
      </c>
      <c r="Y32" s="93">
        <f t="shared" si="4"/>
        <v>0</v>
      </c>
      <c r="Z32" s="94"/>
      <c r="AA32" s="84"/>
      <c r="AB32" s="95"/>
      <c r="AC32" s="96"/>
      <c r="AD32" s="97"/>
      <c r="AE32" s="97"/>
      <c r="AF32" s="97"/>
      <c r="AG32" s="97"/>
      <c r="AH32" s="98"/>
      <c r="AI32" s="99"/>
      <c r="AJ32" s="99"/>
      <c r="AK32" s="99"/>
      <c r="AL32" s="99"/>
      <c r="AM32" s="99"/>
      <c r="AN32" s="99"/>
      <c r="AO32" s="99"/>
      <c r="AP32" s="100">
        <f t="shared" si="5"/>
        <v>0</v>
      </c>
      <c r="AQ32" s="101">
        <f t="shared" si="6"/>
        <v>0</v>
      </c>
      <c r="AR32" s="102" t="s">
        <v>13</v>
      </c>
      <c r="AS32" s="97"/>
      <c r="AT32" s="103">
        <f t="shared" si="7"/>
        <v>0</v>
      </c>
      <c r="AU32" s="104">
        <f t="shared" si="8"/>
        <v>0</v>
      </c>
      <c r="AV32" s="105"/>
      <c r="AW32" s="106"/>
      <c r="AX32" s="84"/>
      <c r="AY32" s="86"/>
      <c r="AZ32" s="107"/>
      <c r="BA32" s="108"/>
      <c r="BB32" s="109"/>
      <c r="DD32" t="s">
        <v>96</v>
      </c>
      <c r="DE32" t="s">
        <v>97</v>
      </c>
      <c r="DF32" t="s">
        <v>101</v>
      </c>
      <c r="DG32" s="110">
        <f t="shared" si="9"/>
        <v>0</v>
      </c>
      <c r="DH32" s="110" t="e">
        <f t="shared" si="10"/>
        <v>#DIV/0!</v>
      </c>
      <c r="DI32" s="110" t="e">
        <f t="shared" si="11"/>
        <v>#DIV/0!</v>
      </c>
      <c r="DJ32" s="111">
        <f t="shared" si="12"/>
        <v>0</v>
      </c>
    </row>
    <row r="33" spans="1:114" customFormat="1" x14ac:dyDescent="0.25">
      <c r="A33" s="82">
        <v>25</v>
      </c>
      <c r="B33" s="83"/>
      <c r="C33" s="83"/>
      <c r="D33" s="84"/>
      <c r="E33" s="84"/>
      <c r="F33" s="85"/>
      <c r="G33" s="86"/>
      <c r="H33" s="87"/>
      <c r="I33" s="88"/>
      <c r="J33" s="89"/>
      <c r="K33" s="89"/>
      <c r="L33" s="89"/>
      <c r="M33" s="89"/>
      <c r="N33" s="89"/>
      <c r="O33" s="88"/>
      <c r="P33" s="90"/>
      <c r="Q33" s="91"/>
      <c r="R33" s="91"/>
      <c r="S33" s="91"/>
      <c r="T33" s="91"/>
      <c r="U33" s="91"/>
      <c r="V33" s="91"/>
      <c r="W33" s="91"/>
      <c r="X33" s="92">
        <f t="shared" si="3"/>
        <v>0</v>
      </c>
      <c r="Y33" s="93">
        <f t="shared" si="4"/>
        <v>0</v>
      </c>
      <c r="Z33" s="94"/>
      <c r="AA33" s="84"/>
      <c r="AB33" s="95"/>
      <c r="AC33" s="96"/>
      <c r="AD33" s="97"/>
      <c r="AE33" s="97"/>
      <c r="AF33" s="97"/>
      <c r="AG33" s="97"/>
      <c r="AH33" s="98"/>
      <c r="AI33" s="99"/>
      <c r="AJ33" s="99"/>
      <c r="AK33" s="99"/>
      <c r="AL33" s="99"/>
      <c r="AM33" s="99"/>
      <c r="AN33" s="99"/>
      <c r="AO33" s="99"/>
      <c r="AP33" s="100">
        <f t="shared" si="5"/>
        <v>0</v>
      </c>
      <c r="AQ33" s="101">
        <f t="shared" si="6"/>
        <v>0</v>
      </c>
      <c r="AR33" s="102" t="s">
        <v>13</v>
      </c>
      <c r="AS33" s="97"/>
      <c r="AT33" s="103">
        <f t="shared" si="7"/>
        <v>0</v>
      </c>
      <c r="AU33" s="104">
        <f t="shared" si="8"/>
        <v>0</v>
      </c>
      <c r="AV33" s="105"/>
      <c r="AW33" s="106"/>
      <c r="AX33" s="84"/>
      <c r="AY33" s="86"/>
      <c r="AZ33" s="107"/>
      <c r="BA33" s="108"/>
      <c r="BB33" s="109"/>
      <c r="DD33" t="s">
        <v>96</v>
      </c>
      <c r="DE33" t="s">
        <v>97</v>
      </c>
      <c r="DF33" t="s">
        <v>101</v>
      </c>
      <c r="DG33" s="110">
        <f t="shared" si="9"/>
        <v>0</v>
      </c>
      <c r="DH33" s="110" t="e">
        <f t="shared" si="10"/>
        <v>#DIV/0!</v>
      </c>
      <c r="DI33" s="110" t="e">
        <f t="shared" si="11"/>
        <v>#DIV/0!</v>
      </c>
      <c r="DJ33" s="111">
        <f t="shared" si="12"/>
        <v>0</v>
      </c>
    </row>
    <row r="34" spans="1:114" customFormat="1" x14ac:dyDescent="0.25">
      <c r="A34" s="82">
        <v>26</v>
      </c>
      <c r="B34" s="83"/>
      <c r="C34" s="83"/>
      <c r="D34" s="84"/>
      <c r="E34" s="84"/>
      <c r="F34" s="85"/>
      <c r="G34" s="86"/>
      <c r="H34" s="87"/>
      <c r="I34" s="88"/>
      <c r="J34" s="89"/>
      <c r="K34" s="89"/>
      <c r="L34" s="89"/>
      <c r="M34" s="89"/>
      <c r="N34" s="89"/>
      <c r="O34" s="88"/>
      <c r="P34" s="90"/>
      <c r="Q34" s="91"/>
      <c r="R34" s="91"/>
      <c r="S34" s="91"/>
      <c r="T34" s="91"/>
      <c r="U34" s="91"/>
      <c r="V34" s="91"/>
      <c r="W34" s="91"/>
      <c r="X34" s="92">
        <f t="shared" si="3"/>
        <v>0</v>
      </c>
      <c r="Y34" s="93">
        <f t="shared" si="4"/>
        <v>0</v>
      </c>
      <c r="Z34" s="94"/>
      <c r="AA34" s="84"/>
      <c r="AB34" s="95"/>
      <c r="AC34" s="96"/>
      <c r="AD34" s="97"/>
      <c r="AE34" s="97"/>
      <c r="AF34" s="97"/>
      <c r="AG34" s="97"/>
      <c r="AH34" s="98"/>
      <c r="AI34" s="99"/>
      <c r="AJ34" s="99"/>
      <c r="AK34" s="99"/>
      <c r="AL34" s="99"/>
      <c r="AM34" s="99"/>
      <c r="AN34" s="99"/>
      <c r="AO34" s="99"/>
      <c r="AP34" s="100">
        <f t="shared" si="5"/>
        <v>0</v>
      </c>
      <c r="AQ34" s="101">
        <f t="shared" si="6"/>
        <v>0</v>
      </c>
      <c r="AR34" s="102" t="s">
        <v>13</v>
      </c>
      <c r="AS34" s="97"/>
      <c r="AT34" s="103">
        <f t="shared" si="7"/>
        <v>0</v>
      </c>
      <c r="AU34" s="104">
        <f t="shared" si="8"/>
        <v>0</v>
      </c>
      <c r="AV34" s="105"/>
      <c r="AW34" s="106"/>
      <c r="AX34" s="84"/>
      <c r="AY34" s="86"/>
      <c r="AZ34" s="107"/>
      <c r="BA34" s="108"/>
      <c r="BB34" s="109"/>
      <c r="DD34" t="s">
        <v>96</v>
      </c>
      <c r="DE34" t="s">
        <v>97</v>
      </c>
      <c r="DF34" t="s">
        <v>101</v>
      </c>
      <c r="DG34" s="110">
        <f t="shared" si="9"/>
        <v>0</v>
      </c>
      <c r="DH34" s="110" t="e">
        <f t="shared" si="10"/>
        <v>#DIV/0!</v>
      </c>
      <c r="DI34" s="110" t="e">
        <f t="shared" si="11"/>
        <v>#DIV/0!</v>
      </c>
      <c r="DJ34" s="111">
        <f t="shared" si="12"/>
        <v>0</v>
      </c>
    </row>
  </sheetData>
  <sheetProtection password="D276" sheet="1" formatCells="0" formatRows="0" autoFilter="0"/>
  <autoFilter ref="A8:BB8" xr:uid="{00000000-0009-0000-0000-000000000000}"/>
  <mergeCells count="23">
    <mergeCell ref="L2:R2"/>
    <mergeCell ref="AC7:AU7"/>
    <mergeCell ref="AC6:AY6"/>
    <mergeCell ref="AV7:AY7"/>
    <mergeCell ref="A2:A4"/>
    <mergeCell ref="C2:E2"/>
    <mergeCell ref="C4:E4"/>
    <mergeCell ref="F2:F4"/>
    <mergeCell ref="G2:H2"/>
    <mergeCell ref="G3:H3"/>
    <mergeCell ref="G4:H4"/>
    <mergeCell ref="I2:K2"/>
    <mergeCell ref="I3:K3"/>
    <mergeCell ref="I4:K4"/>
    <mergeCell ref="C3:E3"/>
    <mergeCell ref="AZ6:BB6"/>
    <mergeCell ref="AZ7:BB7"/>
    <mergeCell ref="A6:H6"/>
    <mergeCell ref="A7:H7"/>
    <mergeCell ref="I7:O7"/>
    <mergeCell ref="P7:Y7"/>
    <mergeCell ref="Z7:AB7"/>
    <mergeCell ref="I6:AB6"/>
  </mergeCells>
  <phoneticPr fontId="19" type="noConversion"/>
  <conditionalFormatting sqref="AZ9:AZ34">
    <cfRule type="expression" dxfId="9" priority="8">
      <formula>AND($AY9="Yes", $AZ9="")</formula>
    </cfRule>
  </conditionalFormatting>
  <conditionalFormatting sqref="AR9:AR34">
    <cfRule type="cellIs" dxfId="8" priority="5" operator="equal">
      <formula>"Yes"</formula>
    </cfRule>
    <cfRule type="cellIs" dxfId="7" priority="6" operator="equal">
      <formula>"Yes"</formula>
    </cfRule>
    <cfRule type="cellIs" dxfId="6" priority="7" operator="equal">
      <formula>"Yes"</formula>
    </cfRule>
  </conditionalFormatting>
  <conditionalFormatting sqref="F9:F34">
    <cfRule type="cellIs" dxfId="5" priority="4" operator="greaterThan">
      <formula>42735</formula>
    </cfRule>
  </conditionalFormatting>
  <conditionalFormatting sqref="AT9:AT34">
    <cfRule type="expression" dxfId="4" priority="3">
      <formula>AND($G9="",$D9&lt;&gt;"")</formula>
    </cfRule>
  </conditionalFormatting>
  <conditionalFormatting sqref="AU9:AU34">
    <cfRule type="expression" dxfId="3" priority="9">
      <formula>IF(AND($G9="CoC"),($AU9&gt;SUM($J9:$O9)))</formula>
    </cfRule>
  </conditionalFormatting>
  <conditionalFormatting sqref="E9:E34">
    <cfRule type="expression" dxfId="2" priority="2">
      <formula>AND($G9&lt;&gt;"",ISBLANK($E9))</formula>
    </cfRule>
  </conditionalFormatting>
  <conditionalFormatting sqref="G9:G34">
    <cfRule type="expression" dxfId="1" priority="1">
      <formula>AND(ISBLANK($G9),$D9:$E9&lt;&gt;"")</formula>
    </cfRule>
  </conditionalFormatting>
  <conditionalFormatting sqref="AA9:AA34">
    <cfRule type="expression" dxfId="0" priority="10" stopIfTrue="1">
      <formula>AND($G9="CoC", $AA9="Yes")</formula>
    </cfRule>
  </conditionalFormatting>
  <dataValidations count="17">
    <dataValidation allowBlank="1" showInputMessage="1" showErrorMessage="1" prompt="Formula is protected. " sqref="X3:Y3" xr:uid="{00000000-0002-0000-0000-000000000000}"/>
    <dataValidation type="list" allowBlank="1" showErrorMessage="1" prompt="Select Yes or No " sqref="I3 AY9:AY34" xr:uid="{00000000-0002-0000-0000-000001000000}">
      <formula1>"Yes, No"</formula1>
    </dataValidation>
    <dataValidation allowBlank="1" showErrorMessage="1" sqref="DE8:DJ8 B8:AV8" xr:uid="{00000000-0002-0000-0000-000002000000}"/>
    <dataValidation allowBlank="1" showInputMessage="1" showErrorMessage="1" prompt="Do not enter any data or text into this field" sqref="X4" xr:uid="{00000000-0002-0000-0000-000003000000}"/>
    <dataValidation type="whole" allowBlank="1" showInputMessage="1" showErrorMessage="1" error="Please enter a whole number." sqref="I9:O34 AC9:AG34 Y9:Y34" xr:uid="{00000000-0002-0000-0000-000004000000}">
      <formula1>0</formula1>
      <formula2>999999999</formula2>
    </dataValidation>
    <dataValidation type="list" allowBlank="1" showErrorMessage="1" prompt="Select Yes or No" sqref="AA9:AA34" xr:uid="{00000000-0002-0000-0000-000005000000}">
      <formula1>"Yes, No"</formula1>
    </dataValidation>
    <dataValidation type="whole" allowBlank="1" showInputMessage="1" showErrorMessage="1" error="Please enter a whole number." sqref="P9:W34 AH9:AO34" xr:uid="{00000000-0002-0000-0000-000006000000}">
      <formula1>0</formula1>
      <formula2>9999</formula2>
    </dataValidation>
    <dataValidation type="list" allowBlank="1" showErrorMessage="1" prompt="Select Yes or No" sqref="AB9:AB34" xr:uid="{00000000-0002-0000-0000-000007000000}">
      <formula1>"FMR, Actual, N/A"</formula1>
    </dataValidation>
    <dataValidation type="list" allowBlank="1" showErrorMessage="1" prompt="If there is an ‘Operating’ BLI, these funds CAN’T be used for the same unit and/or structure as the ‘Rental Assistance’ and would have to be 0’d out in that case. If funds aren’t used for the same unit and/or structure, notate this in the comments column." sqref="Z9:Z34" xr:uid="{00000000-0002-0000-0000-000008000000}">
      <formula1>"Yes, No, N/A"</formula1>
    </dataValidation>
    <dataValidation type="whole" showInputMessage="1" showErrorMessage="1" error="Please enter a whole number between 1 and 5." sqref="E9:E34" xr:uid="{00000000-0002-0000-0000-000009000000}">
      <formula1>1</formula1>
      <formula2>5</formula2>
    </dataValidation>
    <dataValidation type="whole" operator="lessThanOrEqual" allowBlank="1" showInputMessage="1" showErrorMessage="1" error="You cannot request more than 10% of the sum of your Budget Line Items for Admin Costs." sqref="AS9:AS34" xr:uid="{00000000-0002-0000-0000-00000A000000}">
      <formula1>$AQ9*0.1</formula1>
    </dataValidation>
    <dataValidation type="list" allowBlank="1" showErrorMessage="1" prompt="Select a project type" sqref="AW9:AW34" xr:uid="{00000000-0002-0000-0000-00000B000000}">
      <formula1>"Leasing, Rental Assistance-TRA, Rental Assistance-SRA, Rental Assistance-PRA, Leasing and Rental Assistance, N/A"</formula1>
    </dataValidation>
    <dataValidation type="list" allowBlank="1" showErrorMessage="1" prompt="Select Yes or No " sqref="AX9:AX34" xr:uid="{00000000-0002-0000-0000-00000C000000}">
      <formula1>"Yes, No, N/A"</formula1>
    </dataValidation>
    <dataValidation type="list" allowBlank="1" showInputMessage="1" showErrorMessage="1" sqref="AV9:AV34" xr:uid="{00000000-0002-0000-0000-00000D000000}">
      <formula1>"Yes, No, N/A"</formula1>
    </dataValidation>
    <dataValidation type="list" allowBlank="1" showInputMessage="1" showErrorMessage="1" sqref="H9:H34" xr:uid="{00000000-0002-0000-0000-00000E000000}">
      <formula1>"PH, TH, SSO, HMIS, SH, TRA, SRA, PRA, S+C/SRO"</formula1>
    </dataValidation>
    <dataValidation type="list" allowBlank="1" showInputMessage="1" showErrorMessage="1" sqref="AR9:AR34" xr:uid="{00000000-0002-0000-0000-00000F000000}">
      <formula1>"Yes, No"</formula1>
    </dataValidation>
    <dataValidation type="list" allowBlank="1" showInputMessage="1" showErrorMessage="1" sqref="G9:G34" xr:uid="{00000000-0002-0000-0000-000010000000}">
      <formula1>"SHP, S+C, CoC"</formula1>
    </dataValidation>
  </dataValidations>
  <pageMargins left="0.1" right="0.1" top="0.25" bottom="0.25" header="0.3" footer="0.3"/>
  <pageSetup paperSize="5" scale="47" fitToWidth="2"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56"/>
  <sheetViews>
    <sheetView workbookViewId="0"/>
  </sheetViews>
  <sheetFormatPr defaultColWidth="12.140625" defaultRowHeight="12.75" x14ac:dyDescent="0.2"/>
  <cols>
    <col min="1" max="1" width="0.85546875" style="17" customWidth="1"/>
    <col min="2" max="2" width="19" style="17" customWidth="1"/>
    <col min="3" max="3" width="0.85546875" style="20" customWidth="1"/>
    <col min="4" max="4" width="16.42578125" style="17" customWidth="1"/>
    <col min="5" max="5" width="2" style="20" bestFit="1" customWidth="1"/>
    <col min="6" max="6" width="17.85546875" style="17" bestFit="1" customWidth="1"/>
    <col min="7" max="7" width="2" style="20" bestFit="1" customWidth="1"/>
    <col min="8" max="8" width="17.85546875" style="17" bestFit="1" customWidth="1"/>
    <col min="9" max="9" width="2" style="20" bestFit="1" customWidth="1"/>
    <col min="10" max="10" width="17.85546875" style="17" bestFit="1" customWidth="1"/>
    <col min="11" max="11" width="0.85546875" style="20" customWidth="1"/>
    <col min="12" max="16384" width="12.140625" style="17"/>
  </cols>
  <sheetData>
    <row r="1" spans="1:11" ht="15" x14ac:dyDescent="0.2">
      <c r="B1" s="18"/>
      <c r="C1" s="19"/>
      <c r="D1" s="162" t="s">
        <v>42</v>
      </c>
      <c r="E1" s="162"/>
      <c r="F1" s="162"/>
      <c r="G1" s="162"/>
      <c r="H1" s="162"/>
      <c r="I1" s="19"/>
      <c r="J1" s="18"/>
    </row>
    <row r="2" spans="1:11" ht="15" x14ac:dyDescent="0.2">
      <c r="B2" s="18"/>
      <c r="C2" s="19"/>
      <c r="D2" s="21"/>
      <c r="E2" s="21"/>
      <c r="F2" s="21"/>
      <c r="G2" s="21"/>
      <c r="H2" s="21"/>
      <c r="I2" s="19"/>
      <c r="J2" s="18"/>
    </row>
    <row r="3" spans="1:11" ht="13.5" thickBot="1" x14ac:dyDescent="0.25">
      <c r="B3" s="18"/>
      <c r="C3" s="19"/>
      <c r="D3" s="163" t="s">
        <v>73</v>
      </c>
      <c r="E3" s="163"/>
      <c r="F3" s="163"/>
      <c r="G3" s="163"/>
      <c r="H3" s="163"/>
      <c r="I3" s="22"/>
      <c r="J3" s="22"/>
    </row>
    <row r="4" spans="1:11" ht="13.5" thickBot="1" x14ac:dyDescent="0.25">
      <c r="B4" s="22"/>
      <c r="C4" s="19"/>
      <c r="D4" s="18"/>
      <c r="E4" s="19"/>
      <c r="F4" s="77" t="s">
        <v>72</v>
      </c>
      <c r="G4" s="19"/>
      <c r="H4" s="18"/>
      <c r="I4" s="19"/>
      <c r="J4" s="18"/>
    </row>
    <row r="5" spans="1:11" ht="13.5" thickBot="1" x14ac:dyDescent="0.25">
      <c r="B5" s="76" t="s">
        <v>43</v>
      </c>
      <c r="D5" s="164"/>
      <c r="E5" s="165"/>
      <c r="F5" s="165"/>
      <c r="G5" s="165"/>
      <c r="H5" s="166"/>
      <c r="I5" s="19"/>
      <c r="J5" s="18"/>
    </row>
    <row r="6" spans="1:11" ht="13.5" thickBot="1" x14ac:dyDescent="0.25">
      <c r="B6" s="76" t="s">
        <v>44</v>
      </c>
      <c r="D6" s="164"/>
      <c r="E6" s="165"/>
      <c r="F6" s="165"/>
      <c r="G6" s="165"/>
      <c r="H6" s="166"/>
      <c r="I6" s="19"/>
      <c r="J6" s="18"/>
    </row>
    <row r="7" spans="1:11" ht="13.5" thickBot="1" x14ac:dyDescent="0.25">
      <c r="B7" s="76" t="s">
        <v>64</v>
      </c>
      <c r="D7" s="23">
        <f>SUM(J30,J55,J80,J105,J130,J155,J180,J205,J230,J255)</f>
        <v>0</v>
      </c>
      <c r="E7" s="19"/>
      <c r="F7" s="24"/>
      <c r="G7" s="19"/>
      <c r="H7" s="18"/>
      <c r="I7" s="19"/>
      <c r="J7" s="18"/>
    </row>
    <row r="8" spans="1:11" x14ac:dyDescent="0.2">
      <c r="B8" s="22"/>
      <c r="C8" s="19"/>
      <c r="D8" s="18"/>
      <c r="E8" s="19"/>
      <c r="F8" s="22"/>
      <c r="G8" s="19"/>
      <c r="H8" s="18"/>
      <c r="I8" s="19"/>
      <c r="J8" s="18"/>
    </row>
    <row r="9" spans="1:11" ht="3.95" customHeight="1" thickBot="1" x14ac:dyDescent="0.25">
      <c r="A9" s="25"/>
      <c r="B9" s="26"/>
      <c r="C9" s="27"/>
      <c r="D9" s="27"/>
      <c r="E9" s="27"/>
      <c r="F9" s="27"/>
      <c r="G9" s="27"/>
      <c r="H9" s="27"/>
      <c r="I9" s="27"/>
      <c r="J9" s="27"/>
      <c r="K9" s="27"/>
    </row>
    <row r="10" spans="1:11" ht="13.5" thickBot="1" x14ac:dyDescent="0.25">
      <c r="A10" s="25"/>
      <c r="B10" s="76" t="s">
        <v>45</v>
      </c>
      <c r="C10" s="28"/>
      <c r="D10" s="159"/>
      <c r="E10" s="160"/>
      <c r="F10" s="160"/>
      <c r="G10" s="160"/>
      <c r="H10" s="161"/>
      <c r="I10" s="19"/>
      <c r="J10" s="18"/>
      <c r="K10" s="29"/>
    </row>
    <row r="11" spans="1:11" ht="13.5" thickBot="1" x14ac:dyDescent="0.25">
      <c r="A11" s="25"/>
      <c r="B11" s="18"/>
      <c r="C11" s="19"/>
      <c r="D11" s="18"/>
      <c r="E11" s="19"/>
      <c r="F11" s="18"/>
      <c r="G11" s="19"/>
      <c r="H11" s="18"/>
      <c r="I11" s="19"/>
      <c r="J11" s="18"/>
      <c r="K11" s="27"/>
    </row>
    <row r="12" spans="1:11" s="33" customFormat="1" ht="13.5" thickBot="1" x14ac:dyDescent="0.25">
      <c r="A12" s="30"/>
      <c r="B12" s="76" t="s">
        <v>46</v>
      </c>
      <c r="C12" s="31"/>
      <c r="D12" s="76" t="s">
        <v>47</v>
      </c>
      <c r="E12" s="31"/>
      <c r="F12" s="76" t="s">
        <v>67</v>
      </c>
      <c r="G12" s="31"/>
      <c r="H12" s="76" t="s">
        <v>48</v>
      </c>
      <c r="I12" s="31"/>
      <c r="J12" s="76" t="s">
        <v>49</v>
      </c>
      <c r="K12" s="32"/>
    </row>
    <row r="13" spans="1:11" ht="12.75" customHeight="1" x14ac:dyDescent="0.2">
      <c r="A13" s="25"/>
      <c r="B13" s="34"/>
      <c r="C13" s="34"/>
      <c r="D13" s="34"/>
      <c r="E13" s="34"/>
      <c r="F13" s="34"/>
      <c r="G13" s="34"/>
      <c r="H13" s="34"/>
      <c r="I13" s="34"/>
      <c r="J13" s="34"/>
      <c r="K13" s="27"/>
    </row>
    <row r="14" spans="1:11" x14ac:dyDescent="0.2">
      <c r="A14" s="25"/>
      <c r="B14" s="35" t="s">
        <v>50</v>
      </c>
      <c r="C14" s="36"/>
      <c r="D14" s="37"/>
      <c r="E14" s="36" t="s">
        <v>51</v>
      </c>
      <c r="F14" s="38"/>
      <c r="G14" s="36" t="s">
        <v>51</v>
      </c>
      <c r="H14" s="39">
        <v>12</v>
      </c>
      <c r="I14" s="36" t="s">
        <v>52</v>
      </c>
      <c r="J14" s="40">
        <f>(D14*F14*H14)</f>
        <v>0</v>
      </c>
      <c r="K14" s="29"/>
    </row>
    <row r="15" spans="1:11" ht="12.75" customHeight="1" x14ac:dyDescent="0.2">
      <c r="A15" s="25"/>
      <c r="B15" s="41"/>
      <c r="C15" s="34"/>
      <c r="D15" s="34"/>
      <c r="E15" s="34"/>
      <c r="F15" s="34"/>
      <c r="G15" s="34"/>
      <c r="H15" s="34"/>
      <c r="I15" s="34"/>
      <c r="J15" s="34"/>
      <c r="K15" s="27"/>
    </row>
    <row r="16" spans="1:11" x14ac:dyDescent="0.2">
      <c r="A16" s="25"/>
      <c r="B16" s="35" t="s">
        <v>53</v>
      </c>
      <c r="C16" s="36"/>
      <c r="D16" s="37"/>
      <c r="E16" s="36" t="s">
        <v>51</v>
      </c>
      <c r="F16" s="38"/>
      <c r="G16" s="36" t="s">
        <v>51</v>
      </c>
      <c r="H16" s="39">
        <v>12</v>
      </c>
      <c r="I16" s="36" t="s">
        <v>52</v>
      </c>
      <c r="J16" s="40">
        <f>(D16*F16*H16)</f>
        <v>0</v>
      </c>
      <c r="K16" s="29"/>
    </row>
    <row r="17" spans="1:11" x14ac:dyDescent="0.2">
      <c r="A17" s="25"/>
      <c r="B17" s="41"/>
      <c r="C17" s="34"/>
      <c r="D17" s="34"/>
      <c r="E17" s="34"/>
      <c r="F17" s="34"/>
      <c r="G17" s="34"/>
      <c r="H17" s="34"/>
      <c r="I17" s="34"/>
      <c r="J17" s="34"/>
      <c r="K17" s="27"/>
    </row>
    <row r="18" spans="1:11" x14ac:dyDescent="0.2">
      <c r="A18" s="25"/>
      <c r="B18" s="35" t="s">
        <v>54</v>
      </c>
      <c r="C18" s="36"/>
      <c r="D18" s="37"/>
      <c r="E18" s="36" t="s">
        <v>51</v>
      </c>
      <c r="F18" s="38"/>
      <c r="G18" s="36" t="s">
        <v>51</v>
      </c>
      <c r="H18" s="39">
        <v>12</v>
      </c>
      <c r="I18" s="36" t="s">
        <v>52</v>
      </c>
      <c r="J18" s="40">
        <f>(D18*F18*H18)</f>
        <v>0</v>
      </c>
      <c r="K18" s="29"/>
    </row>
    <row r="19" spans="1:11" x14ac:dyDescent="0.2">
      <c r="A19" s="25"/>
      <c r="B19" s="41"/>
      <c r="C19" s="34"/>
      <c r="D19" s="34"/>
      <c r="E19" s="34"/>
      <c r="F19" s="34"/>
      <c r="G19" s="34"/>
      <c r="H19" s="34"/>
      <c r="I19" s="34"/>
      <c r="J19" s="34"/>
      <c r="K19" s="27"/>
    </row>
    <row r="20" spans="1:11" x14ac:dyDescent="0.2">
      <c r="A20" s="25"/>
      <c r="B20" s="35" t="s">
        <v>55</v>
      </c>
      <c r="C20" s="36"/>
      <c r="D20" s="37"/>
      <c r="E20" s="36" t="s">
        <v>51</v>
      </c>
      <c r="F20" s="38"/>
      <c r="G20" s="36" t="s">
        <v>51</v>
      </c>
      <c r="H20" s="39">
        <v>12</v>
      </c>
      <c r="I20" s="36" t="s">
        <v>52</v>
      </c>
      <c r="J20" s="40">
        <f>(D20*F20*H20)</f>
        <v>0</v>
      </c>
      <c r="K20" s="29"/>
    </row>
    <row r="21" spans="1:11" x14ac:dyDescent="0.2">
      <c r="A21" s="25"/>
      <c r="B21" s="41"/>
      <c r="C21" s="34"/>
      <c r="D21" s="34"/>
      <c r="E21" s="34"/>
      <c r="F21" s="34"/>
      <c r="G21" s="34"/>
      <c r="H21" s="34"/>
      <c r="I21" s="34"/>
      <c r="J21" s="34"/>
      <c r="K21" s="27"/>
    </row>
    <row r="22" spans="1:11" x14ac:dyDescent="0.2">
      <c r="A22" s="25"/>
      <c r="B22" s="35" t="s">
        <v>56</v>
      </c>
      <c r="C22" s="36"/>
      <c r="D22" s="37"/>
      <c r="E22" s="36" t="s">
        <v>51</v>
      </c>
      <c r="F22" s="38"/>
      <c r="G22" s="36" t="s">
        <v>51</v>
      </c>
      <c r="H22" s="39">
        <v>12</v>
      </c>
      <c r="I22" s="36" t="s">
        <v>52</v>
      </c>
      <c r="J22" s="40">
        <f>(D22*F22*H22)</f>
        <v>0</v>
      </c>
      <c r="K22" s="29"/>
    </row>
    <row r="23" spans="1:11" x14ac:dyDescent="0.2">
      <c r="A23" s="25"/>
      <c r="B23" s="41"/>
      <c r="C23" s="34"/>
      <c r="D23" s="34"/>
      <c r="E23" s="34"/>
      <c r="F23" s="34"/>
      <c r="G23" s="34"/>
      <c r="H23" s="34"/>
      <c r="I23" s="34"/>
      <c r="J23" s="34"/>
      <c r="K23" s="27"/>
    </row>
    <row r="24" spans="1:11" x14ac:dyDescent="0.2">
      <c r="A24" s="25"/>
      <c r="B24" s="35" t="s">
        <v>57</v>
      </c>
      <c r="C24" s="36"/>
      <c r="D24" s="37"/>
      <c r="E24" s="36" t="s">
        <v>51</v>
      </c>
      <c r="F24" s="38"/>
      <c r="G24" s="36" t="s">
        <v>51</v>
      </c>
      <c r="H24" s="39">
        <v>12</v>
      </c>
      <c r="I24" s="36" t="s">
        <v>52</v>
      </c>
      <c r="J24" s="40">
        <f>(D24*F24*H24)</f>
        <v>0</v>
      </c>
      <c r="K24" s="29"/>
    </row>
    <row r="25" spans="1:11" x14ac:dyDescent="0.2">
      <c r="A25" s="25"/>
      <c r="B25" s="41"/>
      <c r="C25" s="34"/>
      <c r="D25" s="34"/>
      <c r="E25" s="34"/>
      <c r="F25" s="34"/>
      <c r="G25" s="34"/>
      <c r="H25" s="34"/>
      <c r="I25" s="34"/>
      <c r="J25" s="34"/>
      <c r="K25" s="27"/>
    </row>
    <row r="26" spans="1:11" x14ac:dyDescent="0.2">
      <c r="A26" s="25"/>
      <c r="B26" s="35" t="s">
        <v>58</v>
      </c>
      <c r="C26" s="36"/>
      <c r="D26" s="37"/>
      <c r="E26" s="36" t="s">
        <v>51</v>
      </c>
      <c r="F26" s="38"/>
      <c r="G26" s="36" t="s">
        <v>51</v>
      </c>
      <c r="H26" s="39">
        <v>12</v>
      </c>
      <c r="I26" s="36" t="s">
        <v>52</v>
      </c>
      <c r="J26" s="40">
        <f>(D26*F26*H26)</f>
        <v>0</v>
      </c>
      <c r="K26" s="29"/>
    </row>
    <row r="27" spans="1:11" x14ac:dyDescent="0.2">
      <c r="A27" s="25"/>
      <c r="B27" s="41"/>
      <c r="C27" s="34"/>
      <c r="D27" s="34"/>
      <c r="E27" s="34"/>
      <c r="F27" s="34"/>
      <c r="G27" s="34"/>
      <c r="H27" s="34"/>
      <c r="I27" s="34"/>
      <c r="J27" s="34"/>
      <c r="K27" s="27"/>
    </row>
    <row r="28" spans="1:11" x14ac:dyDescent="0.2">
      <c r="A28" s="25"/>
      <c r="B28" s="35" t="s">
        <v>59</v>
      </c>
      <c r="C28" s="36"/>
      <c r="D28" s="37"/>
      <c r="E28" s="36" t="s">
        <v>51</v>
      </c>
      <c r="F28" s="38"/>
      <c r="G28" s="36" t="s">
        <v>51</v>
      </c>
      <c r="H28" s="39">
        <v>12</v>
      </c>
      <c r="I28" s="36" t="s">
        <v>52</v>
      </c>
      <c r="J28" s="40">
        <f>(D28*F28*H28)</f>
        <v>0</v>
      </c>
      <c r="K28" s="29"/>
    </row>
    <row r="29" spans="1:11" ht="13.5" thickBot="1" x14ac:dyDescent="0.25">
      <c r="A29" s="25"/>
      <c r="B29" s="34"/>
      <c r="C29" s="34"/>
      <c r="D29" s="34"/>
      <c r="E29" s="34"/>
      <c r="F29" s="34"/>
      <c r="G29" s="34"/>
      <c r="H29" s="34"/>
      <c r="I29" s="34"/>
      <c r="J29" s="34"/>
      <c r="K29" s="27"/>
    </row>
    <row r="30" spans="1:11" ht="13.5" thickBot="1" x14ac:dyDescent="0.25">
      <c r="A30" s="25"/>
      <c r="B30" s="42" t="s">
        <v>60</v>
      </c>
      <c r="C30" s="34"/>
      <c r="D30" s="43">
        <f>SUM(D14,D16,D18,D20,D22,D24,D26,D28)</f>
        <v>0</v>
      </c>
      <c r="E30" s="34"/>
      <c r="F30" s="44"/>
      <c r="G30" s="34"/>
      <c r="H30" s="44"/>
      <c r="I30" s="36" t="s">
        <v>52</v>
      </c>
      <c r="J30" s="23">
        <f>SUM(J14,J16,J18,J20,J22,J24,J26,J28)</f>
        <v>0</v>
      </c>
      <c r="K30" s="27"/>
    </row>
    <row r="31" spans="1:11" ht="3.95" customHeight="1" x14ac:dyDescent="0.2">
      <c r="A31" s="25"/>
      <c r="B31" s="27"/>
      <c r="C31" s="27"/>
      <c r="D31" s="27"/>
      <c r="E31" s="27"/>
      <c r="F31" s="27"/>
      <c r="G31" s="27"/>
      <c r="H31" s="27"/>
      <c r="I31" s="27"/>
      <c r="J31" s="27"/>
      <c r="K31" s="27"/>
    </row>
    <row r="34" spans="1:11" ht="3.95" customHeight="1" thickBot="1" x14ac:dyDescent="0.25">
      <c r="A34" s="25"/>
      <c r="B34" s="26"/>
      <c r="C34" s="27"/>
      <c r="D34" s="27"/>
      <c r="E34" s="27"/>
      <c r="F34" s="27"/>
      <c r="G34" s="27"/>
      <c r="H34" s="27"/>
      <c r="I34" s="27"/>
      <c r="J34" s="27"/>
      <c r="K34" s="27"/>
    </row>
    <row r="35" spans="1:11" ht="13.5" thickBot="1" x14ac:dyDescent="0.25">
      <c r="A35" s="25"/>
      <c r="B35" s="76" t="s">
        <v>45</v>
      </c>
      <c r="C35" s="28"/>
      <c r="D35" s="159"/>
      <c r="E35" s="160"/>
      <c r="F35" s="160"/>
      <c r="G35" s="160"/>
      <c r="H35" s="161"/>
      <c r="I35" s="19"/>
      <c r="J35" s="18"/>
      <c r="K35" s="29"/>
    </row>
    <row r="36" spans="1:11" ht="13.5" thickBot="1" x14ac:dyDescent="0.25">
      <c r="A36" s="25"/>
      <c r="B36" s="18"/>
      <c r="C36" s="19"/>
      <c r="D36" s="18"/>
      <c r="E36" s="19"/>
      <c r="F36" s="18"/>
      <c r="G36" s="19"/>
      <c r="H36" s="18"/>
      <c r="I36" s="19"/>
      <c r="J36" s="18"/>
      <c r="K36" s="27"/>
    </row>
    <row r="37" spans="1:11" ht="13.5" thickBot="1" x14ac:dyDescent="0.25">
      <c r="A37" s="30"/>
      <c r="B37" s="76" t="s">
        <v>46</v>
      </c>
      <c r="C37" s="31"/>
      <c r="D37" s="76" t="s">
        <v>47</v>
      </c>
      <c r="E37" s="31"/>
      <c r="F37" s="76" t="s">
        <v>67</v>
      </c>
      <c r="G37" s="31"/>
      <c r="H37" s="76" t="s">
        <v>48</v>
      </c>
      <c r="I37" s="31"/>
      <c r="J37" s="76" t="s">
        <v>49</v>
      </c>
      <c r="K37" s="32"/>
    </row>
    <row r="38" spans="1:11" x14ac:dyDescent="0.2">
      <c r="A38" s="25"/>
      <c r="B38" s="34"/>
      <c r="C38" s="34"/>
      <c r="D38" s="34"/>
      <c r="E38" s="34"/>
      <c r="F38" s="34"/>
      <c r="G38" s="34"/>
      <c r="H38" s="34"/>
      <c r="I38" s="34"/>
      <c r="J38" s="34"/>
      <c r="K38" s="27"/>
    </row>
    <row r="39" spans="1:11" x14ac:dyDescent="0.2">
      <c r="A39" s="25"/>
      <c r="B39" s="35" t="s">
        <v>50</v>
      </c>
      <c r="C39" s="36"/>
      <c r="D39" s="37"/>
      <c r="E39" s="36" t="s">
        <v>51</v>
      </c>
      <c r="F39" s="38"/>
      <c r="G39" s="36" t="s">
        <v>51</v>
      </c>
      <c r="H39" s="39">
        <v>12</v>
      </c>
      <c r="I39" s="36" t="s">
        <v>52</v>
      </c>
      <c r="J39" s="40">
        <f>(D39*F39*H39)</f>
        <v>0</v>
      </c>
      <c r="K39" s="29"/>
    </row>
    <row r="40" spans="1:11" x14ac:dyDescent="0.2">
      <c r="A40" s="25"/>
      <c r="B40" s="41"/>
      <c r="C40" s="34"/>
      <c r="D40" s="34"/>
      <c r="E40" s="34"/>
      <c r="F40" s="34"/>
      <c r="G40" s="34"/>
      <c r="H40" s="34"/>
      <c r="I40" s="34"/>
      <c r="J40" s="34"/>
      <c r="K40" s="27"/>
    </row>
    <row r="41" spans="1:11" x14ac:dyDescent="0.2">
      <c r="A41" s="25"/>
      <c r="B41" s="35" t="s">
        <v>53</v>
      </c>
      <c r="C41" s="36"/>
      <c r="D41" s="37"/>
      <c r="E41" s="36" t="s">
        <v>51</v>
      </c>
      <c r="F41" s="38"/>
      <c r="G41" s="36" t="s">
        <v>51</v>
      </c>
      <c r="H41" s="39">
        <v>12</v>
      </c>
      <c r="I41" s="36" t="s">
        <v>52</v>
      </c>
      <c r="J41" s="40">
        <f>(D41*F41*H41)</f>
        <v>0</v>
      </c>
      <c r="K41" s="29"/>
    </row>
    <row r="42" spans="1:11" x14ac:dyDescent="0.2">
      <c r="A42" s="25"/>
      <c r="B42" s="41"/>
      <c r="C42" s="34"/>
      <c r="D42" s="34"/>
      <c r="E42" s="34"/>
      <c r="F42" s="34"/>
      <c r="G42" s="34"/>
      <c r="H42" s="34"/>
      <c r="I42" s="34"/>
      <c r="J42" s="34"/>
      <c r="K42" s="27"/>
    </row>
    <row r="43" spans="1:11" x14ac:dyDescent="0.2">
      <c r="A43" s="25"/>
      <c r="B43" s="35" t="s">
        <v>54</v>
      </c>
      <c r="C43" s="36"/>
      <c r="D43" s="37"/>
      <c r="E43" s="36" t="s">
        <v>51</v>
      </c>
      <c r="F43" s="38"/>
      <c r="G43" s="36" t="s">
        <v>51</v>
      </c>
      <c r="H43" s="39">
        <v>12</v>
      </c>
      <c r="I43" s="36" t="s">
        <v>52</v>
      </c>
      <c r="J43" s="40">
        <f>(D43*F43*H43)</f>
        <v>0</v>
      </c>
      <c r="K43" s="29"/>
    </row>
    <row r="44" spans="1:11" x14ac:dyDescent="0.2">
      <c r="A44" s="25"/>
      <c r="B44" s="41"/>
      <c r="C44" s="34"/>
      <c r="D44" s="34"/>
      <c r="E44" s="34"/>
      <c r="F44" s="34"/>
      <c r="G44" s="34"/>
      <c r="H44" s="34"/>
      <c r="I44" s="34"/>
      <c r="J44" s="34"/>
      <c r="K44" s="27"/>
    </row>
    <row r="45" spans="1:11" x14ac:dyDescent="0.2">
      <c r="A45" s="25"/>
      <c r="B45" s="35" t="s">
        <v>55</v>
      </c>
      <c r="C45" s="36"/>
      <c r="D45" s="37"/>
      <c r="E45" s="36" t="s">
        <v>51</v>
      </c>
      <c r="F45" s="38"/>
      <c r="G45" s="36" t="s">
        <v>51</v>
      </c>
      <c r="H45" s="39">
        <v>12</v>
      </c>
      <c r="I45" s="36" t="s">
        <v>52</v>
      </c>
      <c r="J45" s="40">
        <f>(D45*F45*H45)</f>
        <v>0</v>
      </c>
      <c r="K45" s="29"/>
    </row>
    <row r="46" spans="1:11" x14ac:dyDescent="0.2">
      <c r="A46" s="25"/>
      <c r="B46" s="41"/>
      <c r="C46" s="34"/>
      <c r="D46" s="34"/>
      <c r="E46" s="34"/>
      <c r="F46" s="34"/>
      <c r="G46" s="34"/>
      <c r="H46" s="34"/>
      <c r="I46" s="34"/>
      <c r="J46" s="34"/>
      <c r="K46" s="27"/>
    </row>
    <row r="47" spans="1:11" x14ac:dyDescent="0.2">
      <c r="A47" s="25"/>
      <c r="B47" s="35" t="s">
        <v>56</v>
      </c>
      <c r="C47" s="36"/>
      <c r="D47" s="37"/>
      <c r="E47" s="36" t="s">
        <v>51</v>
      </c>
      <c r="F47" s="38"/>
      <c r="G47" s="36" t="s">
        <v>51</v>
      </c>
      <c r="H47" s="39">
        <v>12</v>
      </c>
      <c r="I47" s="36" t="s">
        <v>52</v>
      </c>
      <c r="J47" s="40">
        <f>(D47*F47*H47)</f>
        <v>0</v>
      </c>
      <c r="K47" s="29"/>
    </row>
    <row r="48" spans="1:11" x14ac:dyDescent="0.2">
      <c r="A48" s="25"/>
      <c r="B48" s="41"/>
      <c r="C48" s="34"/>
      <c r="D48" s="34"/>
      <c r="E48" s="34"/>
      <c r="F48" s="34"/>
      <c r="G48" s="34"/>
      <c r="H48" s="34"/>
      <c r="I48" s="34"/>
      <c r="J48" s="34"/>
      <c r="K48" s="27"/>
    </row>
    <row r="49" spans="1:11" x14ac:dyDescent="0.2">
      <c r="A49" s="25"/>
      <c r="B49" s="35" t="s">
        <v>57</v>
      </c>
      <c r="C49" s="36"/>
      <c r="D49" s="37"/>
      <c r="E49" s="36" t="s">
        <v>51</v>
      </c>
      <c r="F49" s="38"/>
      <c r="G49" s="36" t="s">
        <v>51</v>
      </c>
      <c r="H49" s="39">
        <v>12</v>
      </c>
      <c r="I49" s="36" t="s">
        <v>52</v>
      </c>
      <c r="J49" s="40">
        <f>(D49*F49*H49)</f>
        <v>0</v>
      </c>
      <c r="K49" s="29"/>
    </row>
    <row r="50" spans="1:11" x14ac:dyDescent="0.2">
      <c r="A50" s="25"/>
      <c r="B50" s="41"/>
      <c r="C50" s="34"/>
      <c r="D50" s="34"/>
      <c r="E50" s="34"/>
      <c r="F50" s="34"/>
      <c r="G50" s="34"/>
      <c r="H50" s="34"/>
      <c r="I50" s="34"/>
      <c r="J50" s="34"/>
      <c r="K50" s="27"/>
    </row>
    <row r="51" spans="1:11" x14ac:dyDescent="0.2">
      <c r="A51" s="25"/>
      <c r="B51" s="35" t="s">
        <v>58</v>
      </c>
      <c r="C51" s="36"/>
      <c r="D51" s="37"/>
      <c r="E51" s="36" t="s">
        <v>51</v>
      </c>
      <c r="F51" s="38"/>
      <c r="G51" s="36" t="s">
        <v>51</v>
      </c>
      <c r="H51" s="39">
        <v>12</v>
      </c>
      <c r="I51" s="36" t="s">
        <v>52</v>
      </c>
      <c r="J51" s="40">
        <f>(D51*F51*H51)</f>
        <v>0</v>
      </c>
      <c r="K51" s="29"/>
    </row>
    <row r="52" spans="1:11" x14ac:dyDescent="0.2">
      <c r="A52" s="25"/>
      <c r="B52" s="41"/>
      <c r="C52" s="34"/>
      <c r="D52" s="34"/>
      <c r="E52" s="34"/>
      <c r="F52" s="34"/>
      <c r="G52" s="34"/>
      <c r="H52" s="34"/>
      <c r="I52" s="34"/>
      <c r="J52" s="34"/>
      <c r="K52" s="27"/>
    </row>
    <row r="53" spans="1:11" x14ac:dyDescent="0.2">
      <c r="A53" s="25"/>
      <c r="B53" s="35" t="s">
        <v>59</v>
      </c>
      <c r="C53" s="36"/>
      <c r="D53" s="37"/>
      <c r="E53" s="36" t="s">
        <v>51</v>
      </c>
      <c r="F53" s="38"/>
      <c r="G53" s="36" t="s">
        <v>51</v>
      </c>
      <c r="H53" s="39">
        <v>12</v>
      </c>
      <c r="I53" s="36" t="s">
        <v>52</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60</v>
      </c>
      <c r="C55" s="34"/>
      <c r="D55" s="43">
        <f>SUM(D39,D41,D43,D45,D47,D49,D51,D53)</f>
        <v>0</v>
      </c>
      <c r="E55" s="34"/>
      <c r="F55" s="44"/>
      <c r="G55" s="34"/>
      <c r="H55" s="44"/>
      <c r="I55" s="36" t="s">
        <v>52</v>
      </c>
      <c r="J55" s="23">
        <f>SUM(J39,J41,J43,J45,J47,J49,J51,J53)</f>
        <v>0</v>
      </c>
      <c r="K55" s="27"/>
    </row>
    <row r="56" spans="1:11" ht="3.95" customHeight="1" x14ac:dyDescent="0.2">
      <c r="A56" s="25"/>
      <c r="B56" s="27"/>
      <c r="C56" s="27"/>
      <c r="D56" s="27"/>
      <c r="E56" s="27"/>
      <c r="F56" s="27"/>
      <c r="G56" s="27"/>
      <c r="H56" s="27"/>
      <c r="I56" s="27"/>
      <c r="J56" s="27"/>
      <c r="K56" s="27"/>
    </row>
    <row r="59" spans="1:11" ht="3.95" customHeight="1" thickBot="1" x14ac:dyDescent="0.25">
      <c r="A59" s="25"/>
      <c r="B59" s="26"/>
      <c r="C59" s="27"/>
      <c r="D59" s="27"/>
      <c r="E59" s="27"/>
      <c r="F59" s="27"/>
      <c r="G59" s="27"/>
      <c r="H59" s="27"/>
      <c r="I59" s="27"/>
      <c r="J59" s="27"/>
      <c r="K59" s="27"/>
    </row>
    <row r="60" spans="1:11" ht="13.5" thickBot="1" x14ac:dyDescent="0.25">
      <c r="A60" s="25"/>
      <c r="B60" s="76" t="s">
        <v>45</v>
      </c>
      <c r="C60" s="28"/>
      <c r="D60" s="159"/>
      <c r="E60" s="160"/>
      <c r="F60" s="160"/>
      <c r="G60" s="160"/>
      <c r="H60" s="161"/>
      <c r="I60" s="19"/>
      <c r="J60" s="18"/>
      <c r="K60" s="29"/>
    </row>
    <row r="61" spans="1:11" ht="13.5" thickBot="1" x14ac:dyDescent="0.25">
      <c r="A61" s="25"/>
      <c r="B61" s="18"/>
      <c r="C61" s="19"/>
      <c r="D61" s="18"/>
      <c r="E61" s="19"/>
      <c r="F61" s="18"/>
      <c r="G61" s="19"/>
      <c r="H61" s="18"/>
      <c r="I61" s="19"/>
      <c r="J61" s="18"/>
      <c r="K61" s="27"/>
    </row>
    <row r="62" spans="1:11" ht="13.5" thickBot="1" x14ac:dyDescent="0.25">
      <c r="A62" s="30"/>
      <c r="B62" s="76" t="s">
        <v>46</v>
      </c>
      <c r="C62" s="31"/>
      <c r="D62" s="76" t="s">
        <v>47</v>
      </c>
      <c r="E62" s="31"/>
      <c r="F62" s="76" t="s">
        <v>67</v>
      </c>
      <c r="G62" s="31"/>
      <c r="H62" s="76" t="s">
        <v>48</v>
      </c>
      <c r="I62" s="31"/>
      <c r="J62" s="76" t="s">
        <v>49</v>
      </c>
      <c r="K62" s="32"/>
    </row>
    <row r="63" spans="1:11" x14ac:dyDescent="0.2">
      <c r="A63" s="25"/>
      <c r="B63" s="34"/>
      <c r="C63" s="34"/>
      <c r="D63" s="34"/>
      <c r="E63" s="34"/>
      <c r="F63" s="34"/>
      <c r="G63" s="34"/>
      <c r="H63" s="34"/>
      <c r="I63" s="34"/>
      <c r="J63" s="34"/>
      <c r="K63" s="27"/>
    </row>
    <row r="64" spans="1:11" x14ac:dyDescent="0.2">
      <c r="A64" s="25"/>
      <c r="B64" s="35" t="s">
        <v>50</v>
      </c>
      <c r="C64" s="36"/>
      <c r="D64" s="37"/>
      <c r="E64" s="36" t="s">
        <v>51</v>
      </c>
      <c r="F64" s="38"/>
      <c r="G64" s="36" t="s">
        <v>51</v>
      </c>
      <c r="H64" s="39">
        <v>12</v>
      </c>
      <c r="I64" s="36" t="s">
        <v>52</v>
      </c>
      <c r="J64" s="40">
        <f>(D64*F64*H64)</f>
        <v>0</v>
      </c>
      <c r="K64" s="29"/>
    </row>
    <row r="65" spans="1:11" x14ac:dyDescent="0.2">
      <c r="A65" s="25"/>
      <c r="B65" s="41"/>
      <c r="C65" s="34"/>
      <c r="D65" s="34"/>
      <c r="E65" s="34"/>
      <c r="F65" s="34"/>
      <c r="G65" s="34"/>
      <c r="H65" s="34"/>
      <c r="I65" s="34"/>
      <c r="J65" s="34"/>
      <c r="K65" s="27"/>
    </row>
    <row r="66" spans="1:11" x14ac:dyDescent="0.2">
      <c r="A66" s="25"/>
      <c r="B66" s="35" t="s">
        <v>53</v>
      </c>
      <c r="C66" s="36"/>
      <c r="D66" s="37"/>
      <c r="E66" s="36" t="s">
        <v>51</v>
      </c>
      <c r="F66" s="38"/>
      <c r="G66" s="36" t="s">
        <v>51</v>
      </c>
      <c r="H66" s="39">
        <v>12</v>
      </c>
      <c r="I66" s="36" t="s">
        <v>52</v>
      </c>
      <c r="J66" s="40">
        <f>(D66*F66*H66)</f>
        <v>0</v>
      </c>
      <c r="K66" s="29"/>
    </row>
    <row r="67" spans="1:11" x14ac:dyDescent="0.2">
      <c r="A67" s="25"/>
      <c r="B67" s="41"/>
      <c r="C67" s="34"/>
      <c r="D67" s="34"/>
      <c r="E67" s="34"/>
      <c r="F67" s="34"/>
      <c r="G67" s="34"/>
      <c r="H67" s="34"/>
      <c r="I67" s="34"/>
      <c r="J67" s="34"/>
      <c r="K67" s="27"/>
    </row>
    <row r="68" spans="1:11" x14ac:dyDescent="0.2">
      <c r="A68" s="25"/>
      <c r="B68" s="35" t="s">
        <v>54</v>
      </c>
      <c r="C68" s="36"/>
      <c r="D68" s="37"/>
      <c r="E68" s="36" t="s">
        <v>51</v>
      </c>
      <c r="F68" s="38"/>
      <c r="G68" s="36" t="s">
        <v>51</v>
      </c>
      <c r="H68" s="39">
        <v>12</v>
      </c>
      <c r="I68" s="36" t="s">
        <v>52</v>
      </c>
      <c r="J68" s="40">
        <f>(D68*F68*H68)</f>
        <v>0</v>
      </c>
      <c r="K68" s="29"/>
    </row>
    <row r="69" spans="1:11" x14ac:dyDescent="0.2">
      <c r="A69" s="25"/>
      <c r="B69" s="41"/>
      <c r="C69" s="34"/>
      <c r="D69" s="34"/>
      <c r="E69" s="34"/>
      <c r="F69" s="34"/>
      <c r="G69" s="34"/>
      <c r="H69" s="34"/>
      <c r="I69" s="34"/>
      <c r="J69" s="34"/>
      <c r="K69" s="27"/>
    </row>
    <row r="70" spans="1:11" x14ac:dyDescent="0.2">
      <c r="A70" s="25"/>
      <c r="B70" s="35" t="s">
        <v>55</v>
      </c>
      <c r="C70" s="36"/>
      <c r="D70" s="37"/>
      <c r="E70" s="36" t="s">
        <v>51</v>
      </c>
      <c r="F70" s="38"/>
      <c r="G70" s="36" t="s">
        <v>51</v>
      </c>
      <c r="H70" s="39">
        <v>12</v>
      </c>
      <c r="I70" s="36" t="s">
        <v>52</v>
      </c>
      <c r="J70" s="40">
        <f>(D70*F70*H70)</f>
        <v>0</v>
      </c>
      <c r="K70" s="29"/>
    </row>
    <row r="71" spans="1:11" x14ac:dyDescent="0.2">
      <c r="A71" s="25"/>
      <c r="B71" s="41"/>
      <c r="C71" s="34"/>
      <c r="D71" s="34"/>
      <c r="E71" s="34"/>
      <c r="F71" s="34"/>
      <c r="G71" s="34"/>
      <c r="H71" s="34"/>
      <c r="I71" s="34"/>
      <c r="J71" s="34"/>
      <c r="K71" s="27"/>
    </row>
    <row r="72" spans="1:11" x14ac:dyDescent="0.2">
      <c r="A72" s="25"/>
      <c r="B72" s="35" t="s">
        <v>56</v>
      </c>
      <c r="C72" s="36"/>
      <c r="D72" s="37"/>
      <c r="E72" s="36" t="s">
        <v>51</v>
      </c>
      <c r="F72" s="38"/>
      <c r="G72" s="36" t="s">
        <v>51</v>
      </c>
      <c r="H72" s="39">
        <v>12</v>
      </c>
      <c r="I72" s="36" t="s">
        <v>52</v>
      </c>
      <c r="J72" s="40">
        <f>(D72*F72*H72)</f>
        <v>0</v>
      </c>
      <c r="K72" s="29"/>
    </row>
    <row r="73" spans="1:11" x14ac:dyDescent="0.2">
      <c r="A73" s="25"/>
      <c r="B73" s="41"/>
      <c r="C73" s="34"/>
      <c r="D73" s="34"/>
      <c r="E73" s="34"/>
      <c r="F73" s="34"/>
      <c r="G73" s="34"/>
      <c r="H73" s="34"/>
      <c r="I73" s="34"/>
      <c r="J73" s="34"/>
      <c r="K73" s="27"/>
    </row>
    <row r="74" spans="1:11" x14ac:dyDescent="0.2">
      <c r="A74" s="25"/>
      <c r="B74" s="35" t="s">
        <v>57</v>
      </c>
      <c r="C74" s="36"/>
      <c r="D74" s="37"/>
      <c r="E74" s="36" t="s">
        <v>51</v>
      </c>
      <c r="F74" s="38"/>
      <c r="G74" s="36" t="s">
        <v>51</v>
      </c>
      <c r="H74" s="39">
        <v>12</v>
      </c>
      <c r="I74" s="36" t="s">
        <v>52</v>
      </c>
      <c r="J74" s="40">
        <f>(D74*F74*H74)</f>
        <v>0</v>
      </c>
      <c r="K74" s="29"/>
    </row>
    <row r="75" spans="1:11" x14ac:dyDescent="0.2">
      <c r="A75" s="25"/>
      <c r="B75" s="41"/>
      <c r="C75" s="34"/>
      <c r="D75" s="34"/>
      <c r="E75" s="34"/>
      <c r="F75" s="34"/>
      <c r="G75" s="34"/>
      <c r="H75" s="34"/>
      <c r="I75" s="34"/>
      <c r="J75" s="34"/>
      <c r="K75" s="27"/>
    </row>
    <row r="76" spans="1:11" x14ac:dyDescent="0.2">
      <c r="A76" s="25"/>
      <c r="B76" s="35" t="s">
        <v>58</v>
      </c>
      <c r="C76" s="36"/>
      <c r="D76" s="37"/>
      <c r="E76" s="36" t="s">
        <v>51</v>
      </c>
      <c r="F76" s="38"/>
      <c r="G76" s="36" t="s">
        <v>51</v>
      </c>
      <c r="H76" s="39">
        <v>12</v>
      </c>
      <c r="I76" s="36" t="s">
        <v>52</v>
      </c>
      <c r="J76" s="40">
        <f>(D76*F76*H76)</f>
        <v>0</v>
      </c>
      <c r="K76" s="29"/>
    </row>
    <row r="77" spans="1:11" x14ac:dyDescent="0.2">
      <c r="A77" s="25"/>
      <c r="B77" s="41"/>
      <c r="C77" s="34"/>
      <c r="D77" s="34"/>
      <c r="E77" s="34"/>
      <c r="F77" s="34"/>
      <c r="G77" s="34"/>
      <c r="H77" s="34"/>
      <c r="I77" s="34"/>
      <c r="J77" s="34"/>
      <c r="K77" s="27"/>
    </row>
    <row r="78" spans="1:11" x14ac:dyDescent="0.2">
      <c r="A78" s="25"/>
      <c r="B78" s="35" t="s">
        <v>59</v>
      </c>
      <c r="C78" s="36"/>
      <c r="D78" s="37"/>
      <c r="E78" s="36" t="s">
        <v>51</v>
      </c>
      <c r="F78" s="38"/>
      <c r="G78" s="36" t="s">
        <v>51</v>
      </c>
      <c r="H78" s="39">
        <v>12</v>
      </c>
      <c r="I78" s="36" t="s">
        <v>52</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60</v>
      </c>
      <c r="C80" s="34"/>
      <c r="D80" s="43">
        <f>SUM(D64,D66,D68,D70,D72,D74,D76,D78)</f>
        <v>0</v>
      </c>
      <c r="E80" s="34"/>
      <c r="F80" s="44"/>
      <c r="G80" s="34"/>
      <c r="H80" s="44"/>
      <c r="I80" s="36" t="s">
        <v>52</v>
      </c>
      <c r="J80" s="23">
        <f>SUM(J64,J66,J68,J70,J72,J74,J76,J78)</f>
        <v>0</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76" t="s">
        <v>45</v>
      </c>
      <c r="C85" s="28"/>
      <c r="D85" s="159"/>
      <c r="E85" s="160"/>
      <c r="F85" s="160"/>
      <c r="G85" s="160"/>
      <c r="H85" s="161"/>
      <c r="I85" s="19"/>
      <c r="J85" s="18"/>
      <c r="K85" s="29"/>
    </row>
    <row r="86" spans="1:11" ht="13.5" thickBot="1" x14ac:dyDescent="0.25">
      <c r="A86" s="25"/>
      <c r="B86" s="18"/>
      <c r="C86" s="19"/>
      <c r="D86" s="18"/>
      <c r="E86" s="19"/>
      <c r="F86" s="18"/>
      <c r="G86" s="19"/>
      <c r="H86" s="18"/>
      <c r="I86" s="19"/>
      <c r="J86" s="18"/>
      <c r="K86" s="27"/>
    </row>
    <row r="87" spans="1:11" ht="13.5" thickBot="1" x14ac:dyDescent="0.25">
      <c r="A87" s="30"/>
      <c r="B87" s="76" t="s">
        <v>46</v>
      </c>
      <c r="C87" s="31"/>
      <c r="D87" s="76" t="s">
        <v>47</v>
      </c>
      <c r="E87" s="31"/>
      <c r="F87" s="76" t="s">
        <v>67</v>
      </c>
      <c r="G87" s="31"/>
      <c r="H87" s="76" t="s">
        <v>48</v>
      </c>
      <c r="I87" s="31"/>
      <c r="J87" s="76" t="s">
        <v>49</v>
      </c>
      <c r="K87" s="32"/>
    </row>
    <row r="88" spans="1:11" x14ac:dyDescent="0.2">
      <c r="A88" s="25"/>
      <c r="B88" s="34"/>
      <c r="C88" s="34"/>
      <c r="D88" s="34"/>
      <c r="E88" s="34"/>
      <c r="F88" s="34"/>
      <c r="G88" s="34"/>
      <c r="H88" s="34"/>
      <c r="I88" s="34"/>
      <c r="J88" s="34"/>
      <c r="K88" s="27"/>
    </row>
    <row r="89" spans="1:11" x14ac:dyDescent="0.2">
      <c r="A89" s="25"/>
      <c r="B89" s="35" t="s">
        <v>50</v>
      </c>
      <c r="C89" s="36"/>
      <c r="D89" s="37"/>
      <c r="E89" s="36" t="s">
        <v>51</v>
      </c>
      <c r="F89" s="38"/>
      <c r="G89" s="36" t="s">
        <v>51</v>
      </c>
      <c r="H89" s="39">
        <v>12</v>
      </c>
      <c r="I89" s="36" t="s">
        <v>52</v>
      </c>
      <c r="J89" s="40">
        <f>(D89*F89*H89)</f>
        <v>0</v>
      </c>
      <c r="K89" s="29"/>
    </row>
    <row r="90" spans="1:11" x14ac:dyDescent="0.2">
      <c r="A90" s="25"/>
      <c r="B90" s="41"/>
      <c r="C90" s="34"/>
      <c r="D90" s="34"/>
      <c r="E90" s="34"/>
      <c r="F90" s="34"/>
      <c r="G90" s="34"/>
      <c r="H90" s="34"/>
      <c r="I90" s="34"/>
      <c r="J90" s="34"/>
      <c r="K90" s="27"/>
    </row>
    <row r="91" spans="1:11" x14ac:dyDescent="0.2">
      <c r="A91" s="25"/>
      <c r="B91" s="35" t="s">
        <v>53</v>
      </c>
      <c r="C91" s="36"/>
      <c r="D91" s="37"/>
      <c r="E91" s="36" t="s">
        <v>51</v>
      </c>
      <c r="F91" s="38"/>
      <c r="G91" s="36" t="s">
        <v>51</v>
      </c>
      <c r="H91" s="39">
        <v>12</v>
      </c>
      <c r="I91" s="36" t="s">
        <v>52</v>
      </c>
      <c r="J91" s="40">
        <f>(D91*F91*H91)</f>
        <v>0</v>
      </c>
      <c r="K91" s="29"/>
    </row>
    <row r="92" spans="1:11" x14ac:dyDescent="0.2">
      <c r="A92" s="25"/>
      <c r="B92" s="41"/>
      <c r="C92" s="34"/>
      <c r="D92" s="34"/>
      <c r="E92" s="34"/>
      <c r="F92" s="34"/>
      <c r="G92" s="34"/>
      <c r="H92" s="34"/>
      <c r="I92" s="34"/>
      <c r="J92" s="34"/>
      <c r="K92" s="27"/>
    </row>
    <row r="93" spans="1:11" x14ac:dyDescent="0.2">
      <c r="A93" s="25"/>
      <c r="B93" s="35" t="s">
        <v>54</v>
      </c>
      <c r="C93" s="36"/>
      <c r="D93" s="37"/>
      <c r="E93" s="36" t="s">
        <v>51</v>
      </c>
      <c r="F93" s="38"/>
      <c r="G93" s="36" t="s">
        <v>51</v>
      </c>
      <c r="H93" s="39">
        <v>12</v>
      </c>
      <c r="I93" s="36" t="s">
        <v>52</v>
      </c>
      <c r="J93" s="40">
        <f>(D93*F93*H93)</f>
        <v>0</v>
      </c>
      <c r="K93" s="29"/>
    </row>
    <row r="94" spans="1:11" x14ac:dyDescent="0.2">
      <c r="A94" s="25"/>
      <c r="B94" s="41"/>
      <c r="C94" s="34"/>
      <c r="D94" s="34"/>
      <c r="E94" s="34"/>
      <c r="F94" s="34"/>
      <c r="G94" s="34"/>
      <c r="H94" s="34"/>
      <c r="I94" s="34"/>
      <c r="J94" s="34"/>
      <c r="K94" s="27"/>
    </row>
    <row r="95" spans="1:11" x14ac:dyDescent="0.2">
      <c r="A95" s="25"/>
      <c r="B95" s="35" t="s">
        <v>55</v>
      </c>
      <c r="C95" s="36"/>
      <c r="D95" s="37"/>
      <c r="E95" s="36" t="s">
        <v>51</v>
      </c>
      <c r="F95" s="38"/>
      <c r="G95" s="36" t="s">
        <v>51</v>
      </c>
      <c r="H95" s="39">
        <v>12</v>
      </c>
      <c r="I95" s="36" t="s">
        <v>52</v>
      </c>
      <c r="J95" s="40">
        <f>(D95*F95*H95)</f>
        <v>0</v>
      </c>
      <c r="K95" s="29"/>
    </row>
    <row r="96" spans="1:11" x14ac:dyDescent="0.2">
      <c r="A96" s="25"/>
      <c r="B96" s="41"/>
      <c r="C96" s="34"/>
      <c r="D96" s="34"/>
      <c r="E96" s="34"/>
      <c r="F96" s="34"/>
      <c r="G96" s="34"/>
      <c r="H96" s="34"/>
      <c r="I96" s="34"/>
      <c r="J96" s="34"/>
      <c r="K96" s="27"/>
    </row>
    <row r="97" spans="1:11" x14ac:dyDescent="0.2">
      <c r="A97" s="25"/>
      <c r="B97" s="35" t="s">
        <v>56</v>
      </c>
      <c r="C97" s="36"/>
      <c r="D97" s="37"/>
      <c r="E97" s="36" t="s">
        <v>51</v>
      </c>
      <c r="F97" s="38"/>
      <c r="G97" s="36" t="s">
        <v>51</v>
      </c>
      <c r="H97" s="39">
        <v>12</v>
      </c>
      <c r="I97" s="36" t="s">
        <v>52</v>
      </c>
      <c r="J97" s="40">
        <f>(D97*F97*H97)</f>
        <v>0</v>
      </c>
      <c r="K97" s="29"/>
    </row>
    <row r="98" spans="1:11" x14ac:dyDescent="0.2">
      <c r="A98" s="25"/>
      <c r="B98" s="41"/>
      <c r="C98" s="34"/>
      <c r="D98" s="34"/>
      <c r="E98" s="34"/>
      <c r="F98" s="34"/>
      <c r="G98" s="34"/>
      <c r="H98" s="34"/>
      <c r="I98" s="34"/>
      <c r="J98" s="34"/>
      <c r="K98" s="27"/>
    </row>
    <row r="99" spans="1:11" x14ac:dyDescent="0.2">
      <c r="A99" s="25"/>
      <c r="B99" s="35" t="s">
        <v>57</v>
      </c>
      <c r="C99" s="36"/>
      <c r="D99" s="37"/>
      <c r="E99" s="36" t="s">
        <v>51</v>
      </c>
      <c r="F99" s="38"/>
      <c r="G99" s="36" t="s">
        <v>51</v>
      </c>
      <c r="H99" s="39">
        <v>12</v>
      </c>
      <c r="I99" s="36" t="s">
        <v>52</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58</v>
      </c>
      <c r="C101" s="36"/>
      <c r="D101" s="37"/>
      <c r="E101" s="36" t="s">
        <v>51</v>
      </c>
      <c r="F101" s="38"/>
      <c r="G101" s="36" t="s">
        <v>51</v>
      </c>
      <c r="H101" s="39">
        <v>12</v>
      </c>
      <c r="I101" s="36" t="s">
        <v>52</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59</v>
      </c>
      <c r="C103" s="36"/>
      <c r="D103" s="37"/>
      <c r="E103" s="36" t="s">
        <v>51</v>
      </c>
      <c r="F103" s="38"/>
      <c r="G103" s="36" t="s">
        <v>51</v>
      </c>
      <c r="H103" s="39">
        <v>12</v>
      </c>
      <c r="I103" s="36" t="s">
        <v>52</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60</v>
      </c>
      <c r="C105" s="34"/>
      <c r="D105" s="43">
        <f>SUM(D89,D91,D93,D95,D97,D99,D101,D103)</f>
        <v>0</v>
      </c>
      <c r="E105" s="34"/>
      <c r="F105" s="44"/>
      <c r="G105" s="34"/>
      <c r="H105" s="44"/>
      <c r="I105" s="36" t="s">
        <v>52</v>
      </c>
      <c r="J105" s="23">
        <f>SUM(J89,J91,J93,J95,J97,J99,J101,J103)</f>
        <v>0</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76" t="s">
        <v>45</v>
      </c>
      <c r="C110" s="28"/>
      <c r="D110" s="159"/>
      <c r="E110" s="160"/>
      <c r="F110" s="160"/>
      <c r="G110" s="160"/>
      <c r="H110" s="161"/>
      <c r="I110" s="19"/>
      <c r="J110" s="18"/>
      <c r="K110" s="29"/>
    </row>
    <row r="111" spans="1:11" ht="13.5" thickBot="1" x14ac:dyDescent="0.25">
      <c r="A111" s="25"/>
      <c r="B111" s="18"/>
      <c r="C111" s="19"/>
      <c r="D111" s="18"/>
      <c r="E111" s="19"/>
      <c r="F111" s="18"/>
      <c r="G111" s="19"/>
      <c r="H111" s="18"/>
      <c r="I111" s="19"/>
      <c r="J111" s="18"/>
      <c r="K111" s="27"/>
    </row>
    <row r="112" spans="1:11" ht="13.5" thickBot="1" x14ac:dyDescent="0.25">
      <c r="A112" s="30"/>
      <c r="B112" s="76" t="s">
        <v>46</v>
      </c>
      <c r="C112" s="31"/>
      <c r="D112" s="76" t="s">
        <v>47</v>
      </c>
      <c r="E112" s="31"/>
      <c r="F112" s="76" t="s">
        <v>67</v>
      </c>
      <c r="G112" s="31"/>
      <c r="H112" s="76" t="s">
        <v>48</v>
      </c>
      <c r="I112" s="31"/>
      <c r="J112" s="76" t="s">
        <v>49</v>
      </c>
      <c r="K112" s="32"/>
    </row>
    <row r="113" spans="1:11" x14ac:dyDescent="0.2">
      <c r="A113" s="25"/>
      <c r="B113" s="34"/>
      <c r="C113" s="34"/>
      <c r="D113" s="34"/>
      <c r="E113" s="34"/>
      <c r="F113" s="34"/>
      <c r="G113" s="34"/>
      <c r="H113" s="34"/>
      <c r="I113" s="34"/>
      <c r="J113" s="34"/>
      <c r="K113" s="27"/>
    </row>
    <row r="114" spans="1:11" x14ac:dyDescent="0.2">
      <c r="A114" s="25"/>
      <c r="B114" s="35" t="s">
        <v>50</v>
      </c>
      <c r="C114" s="36"/>
      <c r="D114" s="37"/>
      <c r="E114" s="36" t="s">
        <v>51</v>
      </c>
      <c r="F114" s="38"/>
      <c r="G114" s="36" t="s">
        <v>51</v>
      </c>
      <c r="H114" s="39">
        <v>12</v>
      </c>
      <c r="I114" s="36" t="s">
        <v>52</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53</v>
      </c>
      <c r="C116" s="36"/>
      <c r="D116" s="37"/>
      <c r="E116" s="36" t="s">
        <v>51</v>
      </c>
      <c r="F116" s="38"/>
      <c r="G116" s="36" t="s">
        <v>51</v>
      </c>
      <c r="H116" s="39">
        <v>12</v>
      </c>
      <c r="I116" s="36" t="s">
        <v>52</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54</v>
      </c>
      <c r="C118" s="36"/>
      <c r="D118" s="37"/>
      <c r="E118" s="36" t="s">
        <v>51</v>
      </c>
      <c r="F118" s="38"/>
      <c r="G118" s="36" t="s">
        <v>51</v>
      </c>
      <c r="H118" s="39">
        <v>12</v>
      </c>
      <c r="I118" s="36" t="s">
        <v>52</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55</v>
      </c>
      <c r="C120" s="36"/>
      <c r="D120" s="37"/>
      <c r="E120" s="36" t="s">
        <v>51</v>
      </c>
      <c r="F120" s="38"/>
      <c r="G120" s="36" t="s">
        <v>51</v>
      </c>
      <c r="H120" s="39">
        <v>12</v>
      </c>
      <c r="I120" s="36" t="s">
        <v>52</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56</v>
      </c>
      <c r="C122" s="36"/>
      <c r="D122" s="37"/>
      <c r="E122" s="36" t="s">
        <v>51</v>
      </c>
      <c r="F122" s="38"/>
      <c r="G122" s="36" t="s">
        <v>51</v>
      </c>
      <c r="H122" s="39">
        <v>12</v>
      </c>
      <c r="I122" s="36" t="s">
        <v>52</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57</v>
      </c>
      <c r="C124" s="36"/>
      <c r="D124" s="37"/>
      <c r="E124" s="36" t="s">
        <v>51</v>
      </c>
      <c r="F124" s="38"/>
      <c r="G124" s="36" t="s">
        <v>51</v>
      </c>
      <c r="H124" s="39">
        <v>12</v>
      </c>
      <c r="I124" s="36" t="s">
        <v>52</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58</v>
      </c>
      <c r="C126" s="36"/>
      <c r="D126" s="37"/>
      <c r="E126" s="36" t="s">
        <v>51</v>
      </c>
      <c r="F126" s="38"/>
      <c r="G126" s="36" t="s">
        <v>51</v>
      </c>
      <c r="H126" s="39">
        <v>12</v>
      </c>
      <c r="I126" s="36" t="s">
        <v>52</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59</v>
      </c>
      <c r="C128" s="36"/>
      <c r="D128" s="37"/>
      <c r="E128" s="36" t="s">
        <v>51</v>
      </c>
      <c r="F128" s="38"/>
      <c r="G128" s="36" t="s">
        <v>51</v>
      </c>
      <c r="H128" s="39">
        <v>12</v>
      </c>
      <c r="I128" s="36" t="s">
        <v>52</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60</v>
      </c>
      <c r="C130" s="34"/>
      <c r="D130" s="43">
        <f>SUM(D114,D116,D118,D120,D122,D124,D126,D128)</f>
        <v>0</v>
      </c>
      <c r="E130" s="34"/>
      <c r="F130" s="44"/>
      <c r="G130" s="34"/>
      <c r="H130" s="44"/>
      <c r="I130" s="36" t="s">
        <v>52</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76" t="s">
        <v>45</v>
      </c>
      <c r="C135" s="28"/>
      <c r="D135" s="159"/>
      <c r="E135" s="160"/>
      <c r="F135" s="160"/>
      <c r="G135" s="160"/>
      <c r="H135" s="161"/>
      <c r="I135" s="19"/>
      <c r="J135" s="18"/>
      <c r="K135" s="29"/>
    </row>
    <row r="136" spans="1:11" ht="13.5" thickBot="1" x14ac:dyDescent="0.25">
      <c r="A136" s="25"/>
      <c r="B136" s="18"/>
      <c r="C136" s="19"/>
      <c r="D136" s="18"/>
      <c r="E136" s="19"/>
      <c r="F136" s="18"/>
      <c r="G136" s="19"/>
      <c r="H136" s="18"/>
      <c r="I136" s="19"/>
      <c r="J136" s="18"/>
      <c r="K136" s="27"/>
    </row>
    <row r="137" spans="1:11" ht="13.5" thickBot="1" x14ac:dyDescent="0.25">
      <c r="A137" s="30"/>
      <c r="B137" s="76" t="s">
        <v>46</v>
      </c>
      <c r="C137" s="31"/>
      <c r="D137" s="76" t="s">
        <v>47</v>
      </c>
      <c r="E137" s="31"/>
      <c r="F137" s="76" t="s">
        <v>67</v>
      </c>
      <c r="G137" s="31"/>
      <c r="H137" s="76" t="s">
        <v>48</v>
      </c>
      <c r="I137" s="31"/>
      <c r="J137" s="76" t="s">
        <v>49</v>
      </c>
      <c r="K137" s="32"/>
    </row>
    <row r="138" spans="1:11" x14ac:dyDescent="0.2">
      <c r="A138" s="25"/>
      <c r="B138" s="34"/>
      <c r="C138" s="34"/>
      <c r="D138" s="34"/>
      <c r="E138" s="34"/>
      <c r="F138" s="34"/>
      <c r="G138" s="34"/>
      <c r="H138" s="34"/>
      <c r="I138" s="34"/>
      <c r="J138" s="34"/>
      <c r="K138" s="27"/>
    </row>
    <row r="139" spans="1:11" x14ac:dyDescent="0.2">
      <c r="A139" s="25"/>
      <c r="B139" s="35" t="s">
        <v>50</v>
      </c>
      <c r="C139" s="36"/>
      <c r="D139" s="37"/>
      <c r="E139" s="36" t="s">
        <v>51</v>
      </c>
      <c r="F139" s="38"/>
      <c r="G139" s="36" t="s">
        <v>51</v>
      </c>
      <c r="H139" s="39">
        <v>12</v>
      </c>
      <c r="I139" s="36" t="s">
        <v>52</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53</v>
      </c>
      <c r="C141" s="36"/>
      <c r="D141" s="37"/>
      <c r="E141" s="36" t="s">
        <v>51</v>
      </c>
      <c r="F141" s="38"/>
      <c r="G141" s="36" t="s">
        <v>51</v>
      </c>
      <c r="H141" s="39">
        <v>12</v>
      </c>
      <c r="I141" s="36" t="s">
        <v>52</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54</v>
      </c>
      <c r="C143" s="36"/>
      <c r="D143" s="37"/>
      <c r="E143" s="36" t="s">
        <v>51</v>
      </c>
      <c r="F143" s="38"/>
      <c r="G143" s="36" t="s">
        <v>51</v>
      </c>
      <c r="H143" s="39">
        <v>12</v>
      </c>
      <c r="I143" s="36" t="s">
        <v>52</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55</v>
      </c>
      <c r="C145" s="36"/>
      <c r="D145" s="37"/>
      <c r="E145" s="36" t="s">
        <v>51</v>
      </c>
      <c r="F145" s="38"/>
      <c r="G145" s="36" t="s">
        <v>51</v>
      </c>
      <c r="H145" s="39">
        <v>12</v>
      </c>
      <c r="I145" s="36" t="s">
        <v>52</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56</v>
      </c>
      <c r="C147" s="36"/>
      <c r="D147" s="37"/>
      <c r="E147" s="36" t="s">
        <v>51</v>
      </c>
      <c r="F147" s="38"/>
      <c r="G147" s="36" t="s">
        <v>51</v>
      </c>
      <c r="H147" s="39">
        <v>12</v>
      </c>
      <c r="I147" s="36" t="s">
        <v>52</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57</v>
      </c>
      <c r="C149" s="36"/>
      <c r="D149" s="37"/>
      <c r="E149" s="36" t="s">
        <v>51</v>
      </c>
      <c r="F149" s="38"/>
      <c r="G149" s="36" t="s">
        <v>51</v>
      </c>
      <c r="H149" s="39">
        <v>12</v>
      </c>
      <c r="I149" s="36" t="s">
        <v>52</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58</v>
      </c>
      <c r="C151" s="36"/>
      <c r="D151" s="37"/>
      <c r="E151" s="36" t="s">
        <v>51</v>
      </c>
      <c r="F151" s="38"/>
      <c r="G151" s="36" t="s">
        <v>51</v>
      </c>
      <c r="H151" s="39">
        <v>12</v>
      </c>
      <c r="I151" s="36" t="s">
        <v>52</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59</v>
      </c>
      <c r="C153" s="36"/>
      <c r="D153" s="37"/>
      <c r="E153" s="36" t="s">
        <v>51</v>
      </c>
      <c r="F153" s="38"/>
      <c r="G153" s="36" t="s">
        <v>51</v>
      </c>
      <c r="H153" s="39">
        <v>12</v>
      </c>
      <c r="I153" s="36" t="s">
        <v>52</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60</v>
      </c>
      <c r="C155" s="34"/>
      <c r="D155" s="43">
        <f>SUM(D139,D141,D143,D145,D147,D149,D151,D153)</f>
        <v>0</v>
      </c>
      <c r="E155" s="34"/>
      <c r="F155" s="44"/>
      <c r="G155" s="34"/>
      <c r="H155" s="44"/>
      <c r="I155" s="36" t="s">
        <v>52</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76" t="s">
        <v>45</v>
      </c>
      <c r="C160" s="28"/>
      <c r="D160" s="159"/>
      <c r="E160" s="160"/>
      <c r="F160" s="160"/>
      <c r="G160" s="160"/>
      <c r="H160" s="161"/>
      <c r="I160" s="19"/>
      <c r="J160" s="18"/>
      <c r="K160" s="29"/>
    </row>
    <row r="161" spans="1:11" ht="13.5" thickBot="1" x14ac:dyDescent="0.25">
      <c r="A161" s="25"/>
      <c r="B161" s="18"/>
      <c r="C161" s="19"/>
      <c r="D161" s="18"/>
      <c r="E161" s="19"/>
      <c r="F161" s="18"/>
      <c r="G161" s="19"/>
      <c r="H161" s="18"/>
      <c r="I161" s="19"/>
      <c r="J161" s="18"/>
      <c r="K161" s="27"/>
    </row>
    <row r="162" spans="1:11" ht="13.5" thickBot="1" x14ac:dyDescent="0.25">
      <c r="A162" s="30"/>
      <c r="B162" s="76" t="s">
        <v>46</v>
      </c>
      <c r="C162" s="31"/>
      <c r="D162" s="76" t="s">
        <v>47</v>
      </c>
      <c r="E162" s="31"/>
      <c r="F162" s="76" t="s">
        <v>67</v>
      </c>
      <c r="G162" s="31"/>
      <c r="H162" s="76" t="s">
        <v>48</v>
      </c>
      <c r="I162" s="31"/>
      <c r="J162" s="76" t="s">
        <v>49</v>
      </c>
      <c r="K162" s="32"/>
    </row>
    <row r="163" spans="1:11" x14ac:dyDescent="0.2">
      <c r="A163" s="25"/>
      <c r="B163" s="34"/>
      <c r="C163" s="34"/>
      <c r="D163" s="34"/>
      <c r="E163" s="34"/>
      <c r="F163" s="34"/>
      <c r="G163" s="34"/>
      <c r="H163" s="34"/>
      <c r="I163" s="34"/>
      <c r="J163" s="34"/>
      <c r="K163" s="27"/>
    </row>
    <row r="164" spans="1:11" x14ac:dyDescent="0.2">
      <c r="A164" s="25"/>
      <c r="B164" s="35" t="s">
        <v>50</v>
      </c>
      <c r="C164" s="36"/>
      <c r="D164" s="37"/>
      <c r="E164" s="36" t="s">
        <v>51</v>
      </c>
      <c r="F164" s="38"/>
      <c r="G164" s="36" t="s">
        <v>51</v>
      </c>
      <c r="H164" s="39">
        <v>12</v>
      </c>
      <c r="I164" s="36" t="s">
        <v>52</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53</v>
      </c>
      <c r="C166" s="36"/>
      <c r="D166" s="37"/>
      <c r="E166" s="36" t="s">
        <v>51</v>
      </c>
      <c r="F166" s="38"/>
      <c r="G166" s="36" t="s">
        <v>51</v>
      </c>
      <c r="H166" s="39">
        <v>12</v>
      </c>
      <c r="I166" s="36" t="s">
        <v>52</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54</v>
      </c>
      <c r="C168" s="36"/>
      <c r="D168" s="37"/>
      <c r="E168" s="36" t="s">
        <v>51</v>
      </c>
      <c r="F168" s="38"/>
      <c r="G168" s="36" t="s">
        <v>51</v>
      </c>
      <c r="H168" s="39">
        <v>12</v>
      </c>
      <c r="I168" s="36" t="s">
        <v>52</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55</v>
      </c>
      <c r="C170" s="36"/>
      <c r="D170" s="37"/>
      <c r="E170" s="36" t="s">
        <v>51</v>
      </c>
      <c r="F170" s="38"/>
      <c r="G170" s="36" t="s">
        <v>51</v>
      </c>
      <c r="H170" s="39">
        <v>12</v>
      </c>
      <c r="I170" s="36" t="s">
        <v>52</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56</v>
      </c>
      <c r="C172" s="36"/>
      <c r="D172" s="37"/>
      <c r="E172" s="36" t="s">
        <v>51</v>
      </c>
      <c r="F172" s="38"/>
      <c r="G172" s="36" t="s">
        <v>51</v>
      </c>
      <c r="H172" s="39">
        <v>12</v>
      </c>
      <c r="I172" s="36" t="s">
        <v>52</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57</v>
      </c>
      <c r="C174" s="36"/>
      <c r="D174" s="37"/>
      <c r="E174" s="36" t="s">
        <v>51</v>
      </c>
      <c r="F174" s="38"/>
      <c r="G174" s="36" t="s">
        <v>51</v>
      </c>
      <c r="H174" s="39">
        <v>12</v>
      </c>
      <c r="I174" s="36" t="s">
        <v>52</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58</v>
      </c>
      <c r="C176" s="36"/>
      <c r="D176" s="37"/>
      <c r="E176" s="36" t="s">
        <v>51</v>
      </c>
      <c r="F176" s="38"/>
      <c r="G176" s="36" t="s">
        <v>51</v>
      </c>
      <c r="H176" s="39">
        <v>12</v>
      </c>
      <c r="I176" s="36" t="s">
        <v>52</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59</v>
      </c>
      <c r="C178" s="36"/>
      <c r="D178" s="37"/>
      <c r="E178" s="36" t="s">
        <v>51</v>
      </c>
      <c r="F178" s="38"/>
      <c r="G178" s="36" t="s">
        <v>51</v>
      </c>
      <c r="H178" s="39">
        <v>12</v>
      </c>
      <c r="I178" s="36" t="s">
        <v>52</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60</v>
      </c>
      <c r="C180" s="34"/>
      <c r="D180" s="43">
        <f>SUM(D164,D166,D168,D170,D172,D174,D176,D178)</f>
        <v>0</v>
      </c>
      <c r="E180" s="34"/>
      <c r="F180" s="44"/>
      <c r="G180" s="34"/>
      <c r="H180" s="44"/>
      <c r="I180" s="36" t="s">
        <v>52</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76" t="s">
        <v>45</v>
      </c>
      <c r="C185" s="28"/>
      <c r="D185" s="159"/>
      <c r="E185" s="160"/>
      <c r="F185" s="160"/>
      <c r="G185" s="160"/>
      <c r="H185" s="161"/>
      <c r="I185" s="19"/>
      <c r="J185" s="18"/>
      <c r="K185" s="29"/>
    </row>
    <row r="186" spans="1:11" ht="13.5" thickBot="1" x14ac:dyDescent="0.25">
      <c r="A186" s="25"/>
      <c r="B186" s="18"/>
      <c r="C186" s="19"/>
      <c r="D186" s="18"/>
      <c r="E186" s="19"/>
      <c r="F186" s="18"/>
      <c r="G186" s="19"/>
      <c r="H186" s="18"/>
      <c r="I186" s="19"/>
      <c r="J186" s="18"/>
      <c r="K186" s="27"/>
    </row>
    <row r="187" spans="1:11" ht="13.5" thickBot="1" x14ac:dyDescent="0.25">
      <c r="A187" s="30"/>
      <c r="B187" s="76" t="s">
        <v>46</v>
      </c>
      <c r="C187" s="31"/>
      <c r="D187" s="76" t="s">
        <v>47</v>
      </c>
      <c r="E187" s="31"/>
      <c r="F187" s="76" t="s">
        <v>67</v>
      </c>
      <c r="G187" s="31"/>
      <c r="H187" s="76" t="s">
        <v>48</v>
      </c>
      <c r="I187" s="31"/>
      <c r="J187" s="76" t="s">
        <v>49</v>
      </c>
      <c r="K187" s="32"/>
    </row>
    <row r="188" spans="1:11" x14ac:dyDescent="0.2">
      <c r="A188" s="25"/>
      <c r="B188" s="34"/>
      <c r="C188" s="34"/>
      <c r="D188" s="34"/>
      <c r="E188" s="34"/>
      <c r="F188" s="34"/>
      <c r="G188" s="34"/>
      <c r="H188" s="34"/>
      <c r="I188" s="34"/>
      <c r="J188" s="34"/>
      <c r="K188" s="27"/>
    </row>
    <row r="189" spans="1:11" x14ac:dyDescent="0.2">
      <c r="A189" s="25"/>
      <c r="B189" s="35" t="s">
        <v>50</v>
      </c>
      <c r="C189" s="36"/>
      <c r="D189" s="37"/>
      <c r="E189" s="36" t="s">
        <v>51</v>
      </c>
      <c r="F189" s="38"/>
      <c r="G189" s="36" t="s">
        <v>51</v>
      </c>
      <c r="H189" s="39">
        <v>12</v>
      </c>
      <c r="I189" s="36" t="s">
        <v>52</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53</v>
      </c>
      <c r="C191" s="36"/>
      <c r="D191" s="37"/>
      <c r="E191" s="36" t="s">
        <v>51</v>
      </c>
      <c r="F191" s="38"/>
      <c r="G191" s="36" t="s">
        <v>51</v>
      </c>
      <c r="H191" s="39">
        <v>12</v>
      </c>
      <c r="I191" s="36" t="s">
        <v>52</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54</v>
      </c>
      <c r="C193" s="36"/>
      <c r="D193" s="37"/>
      <c r="E193" s="36" t="s">
        <v>51</v>
      </c>
      <c r="F193" s="38"/>
      <c r="G193" s="36" t="s">
        <v>51</v>
      </c>
      <c r="H193" s="39">
        <v>12</v>
      </c>
      <c r="I193" s="36" t="s">
        <v>52</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55</v>
      </c>
      <c r="C195" s="36"/>
      <c r="D195" s="37"/>
      <c r="E195" s="36" t="s">
        <v>51</v>
      </c>
      <c r="F195" s="38"/>
      <c r="G195" s="36" t="s">
        <v>51</v>
      </c>
      <c r="H195" s="39">
        <v>12</v>
      </c>
      <c r="I195" s="36" t="s">
        <v>52</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56</v>
      </c>
      <c r="C197" s="36"/>
      <c r="D197" s="37"/>
      <c r="E197" s="36" t="s">
        <v>51</v>
      </c>
      <c r="F197" s="38"/>
      <c r="G197" s="36" t="s">
        <v>51</v>
      </c>
      <c r="H197" s="39">
        <v>12</v>
      </c>
      <c r="I197" s="36" t="s">
        <v>52</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57</v>
      </c>
      <c r="C199" s="36"/>
      <c r="D199" s="37"/>
      <c r="E199" s="36" t="s">
        <v>51</v>
      </c>
      <c r="F199" s="38"/>
      <c r="G199" s="36" t="s">
        <v>51</v>
      </c>
      <c r="H199" s="39">
        <v>12</v>
      </c>
      <c r="I199" s="36" t="s">
        <v>52</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58</v>
      </c>
      <c r="C201" s="36"/>
      <c r="D201" s="37"/>
      <c r="E201" s="36" t="s">
        <v>51</v>
      </c>
      <c r="F201" s="38"/>
      <c r="G201" s="36" t="s">
        <v>51</v>
      </c>
      <c r="H201" s="39">
        <v>12</v>
      </c>
      <c r="I201" s="36" t="s">
        <v>52</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59</v>
      </c>
      <c r="C203" s="36"/>
      <c r="D203" s="37"/>
      <c r="E203" s="36" t="s">
        <v>51</v>
      </c>
      <c r="F203" s="38"/>
      <c r="G203" s="36" t="s">
        <v>51</v>
      </c>
      <c r="H203" s="39">
        <v>12</v>
      </c>
      <c r="I203" s="36" t="s">
        <v>52</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60</v>
      </c>
      <c r="C205" s="34"/>
      <c r="D205" s="43">
        <f>SUM(D189,D191,D193,D195,D197,D199,D201,D203)</f>
        <v>0</v>
      </c>
      <c r="E205" s="34"/>
      <c r="F205" s="44"/>
      <c r="G205" s="34"/>
      <c r="H205" s="44"/>
      <c r="I205" s="36" t="s">
        <v>52</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76" t="s">
        <v>45</v>
      </c>
      <c r="C210" s="28"/>
      <c r="D210" s="159"/>
      <c r="E210" s="160"/>
      <c r="F210" s="160"/>
      <c r="G210" s="160"/>
      <c r="H210" s="161"/>
      <c r="I210" s="19"/>
      <c r="J210" s="18"/>
      <c r="K210" s="29"/>
    </row>
    <row r="211" spans="1:11" ht="13.5" thickBot="1" x14ac:dyDescent="0.25">
      <c r="A211" s="25"/>
      <c r="B211" s="18"/>
      <c r="C211" s="19"/>
      <c r="D211" s="18"/>
      <c r="E211" s="19"/>
      <c r="F211" s="18"/>
      <c r="G211" s="19"/>
      <c r="H211" s="18"/>
      <c r="I211" s="19"/>
      <c r="J211" s="18"/>
      <c r="K211" s="27"/>
    </row>
    <row r="212" spans="1:11" ht="13.5" thickBot="1" x14ac:dyDescent="0.25">
      <c r="A212" s="30"/>
      <c r="B212" s="76" t="s">
        <v>46</v>
      </c>
      <c r="C212" s="31"/>
      <c r="D212" s="76" t="s">
        <v>47</v>
      </c>
      <c r="E212" s="31"/>
      <c r="F212" s="76" t="s">
        <v>67</v>
      </c>
      <c r="G212" s="31"/>
      <c r="H212" s="76" t="s">
        <v>48</v>
      </c>
      <c r="I212" s="31"/>
      <c r="J212" s="76" t="s">
        <v>49</v>
      </c>
      <c r="K212" s="32"/>
    </row>
    <row r="213" spans="1:11" x14ac:dyDescent="0.2">
      <c r="A213" s="25"/>
      <c r="B213" s="34"/>
      <c r="C213" s="34"/>
      <c r="D213" s="34"/>
      <c r="E213" s="34"/>
      <c r="F213" s="34"/>
      <c r="G213" s="34"/>
      <c r="H213" s="34"/>
      <c r="I213" s="34"/>
      <c r="J213" s="34"/>
      <c r="K213" s="27"/>
    </row>
    <row r="214" spans="1:11" x14ac:dyDescent="0.2">
      <c r="A214" s="25"/>
      <c r="B214" s="35" t="s">
        <v>50</v>
      </c>
      <c r="C214" s="36"/>
      <c r="D214" s="37"/>
      <c r="E214" s="36" t="s">
        <v>51</v>
      </c>
      <c r="F214" s="38"/>
      <c r="G214" s="36" t="s">
        <v>51</v>
      </c>
      <c r="H214" s="39">
        <v>12</v>
      </c>
      <c r="I214" s="36" t="s">
        <v>52</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53</v>
      </c>
      <c r="C216" s="36"/>
      <c r="D216" s="37"/>
      <c r="E216" s="36" t="s">
        <v>51</v>
      </c>
      <c r="F216" s="38"/>
      <c r="G216" s="36" t="s">
        <v>51</v>
      </c>
      <c r="H216" s="39">
        <v>12</v>
      </c>
      <c r="I216" s="36" t="s">
        <v>52</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54</v>
      </c>
      <c r="C218" s="36"/>
      <c r="D218" s="37"/>
      <c r="E218" s="36" t="s">
        <v>51</v>
      </c>
      <c r="F218" s="38"/>
      <c r="G218" s="36" t="s">
        <v>51</v>
      </c>
      <c r="H218" s="39">
        <v>12</v>
      </c>
      <c r="I218" s="36" t="s">
        <v>52</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55</v>
      </c>
      <c r="C220" s="36"/>
      <c r="D220" s="37"/>
      <c r="E220" s="36" t="s">
        <v>51</v>
      </c>
      <c r="F220" s="38"/>
      <c r="G220" s="36" t="s">
        <v>51</v>
      </c>
      <c r="H220" s="39">
        <v>12</v>
      </c>
      <c r="I220" s="36" t="s">
        <v>52</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56</v>
      </c>
      <c r="C222" s="36"/>
      <c r="D222" s="37"/>
      <c r="E222" s="36" t="s">
        <v>51</v>
      </c>
      <c r="F222" s="38"/>
      <c r="G222" s="36" t="s">
        <v>51</v>
      </c>
      <c r="H222" s="39">
        <v>12</v>
      </c>
      <c r="I222" s="36" t="s">
        <v>52</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57</v>
      </c>
      <c r="C224" s="36"/>
      <c r="D224" s="37"/>
      <c r="E224" s="36" t="s">
        <v>51</v>
      </c>
      <c r="F224" s="38"/>
      <c r="G224" s="36" t="s">
        <v>51</v>
      </c>
      <c r="H224" s="39">
        <v>12</v>
      </c>
      <c r="I224" s="36" t="s">
        <v>52</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58</v>
      </c>
      <c r="C226" s="36"/>
      <c r="D226" s="37"/>
      <c r="E226" s="36" t="s">
        <v>51</v>
      </c>
      <c r="F226" s="38"/>
      <c r="G226" s="36" t="s">
        <v>51</v>
      </c>
      <c r="H226" s="39">
        <v>12</v>
      </c>
      <c r="I226" s="36" t="s">
        <v>52</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59</v>
      </c>
      <c r="C228" s="36"/>
      <c r="D228" s="37"/>
      <c r="E228" s="36" t="s">
        <v>51</v>
      </c>
      <c r="F228" s="38"/>
      <c r="G228" s="36" t="s">
        <v>51</v>
      </c>
      <c r="H228" s="39">
        <v>12</v>
      </c>
      <c r="I228" s="36" t="s">
        <v>52</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60</v>
      </c>
      <c r="C230" s="34"/>
      <c r="D230" s="43">
        <f>SUM(D214,D216,D218,D220,D222,D224,D226,D228)</f>
        <v>0</v>
      </c>
      <c r="E230" s="34"/>
      <c r="F230" s="44"/>
      <c r="G230" s="34"/>
      <c r="H230" s="44"/>
      <c r="I230" s="36" t="s">
        <v>52</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76" t="s">
        <v>45</v>
      </c>
      <c r="C235" s="28"/>
      <c r="D235" s="159"/>
      <c r="E235" s="160"/>
      <c r="F235" s="160"/>
      <c r="G235" s="160"/>
      <c r="H235" s="161"/>
      <c r="I235" s="19"/>
      <c r="J235" s="18"/>
      <c r="K235" s="29"/>
    </row>
    <row r="236" spans="1:11" ht="13.5" thickBot="1" x14ac:dyDescent="0.25">
      <c r="A236" s="25"/>
      <c r="B236" s="18"/>
      <c r="C236" s="19"/>
      <c r="D236" s="18"/>
      <c r="E236" s="19"/>
      <c r="F236" s="18"/>
      <c r="G236" s="19"/>
      <c r="H236" s="18"/>
      <c r="I236" s="19"/>
      <c r="J236" s="18"/>
      <c r="K236" s="27"/>
    </row>
    <row r="237" spans="1:11" ht="13.5" thickBot="1" x14ac:dyDescent="0.25">
      <c r="A237" s="30"/>
      <c r="B237" s="76" t="s">
        <v>46</v>
      </c>
      <c r="C237" s="31"/>
      <c r="D237" s="76" t="s">
        <v>47</v>
      </c>
      <c r="E237" s="31"/>
      <c r="F237" s="76" t="s">
        <v>67</v>
      </c>
      <c r="G237" s="31"/>
      <c r="H237" s="76" t="s">
        <v>48</v>
      </c>
      <c r="I237" s="31"/>
      <c r="J237" s="76" t="s">
        <v>49</v>
      </c>
      <c r="K237" s="32"/>
    </row>
    <row r="238" spans="1:11" x14ac:dyDescent="0.2">
      <c r="A238" s="25"/>
      <c r="B238" s="34"/>
      <c r="C238" s="34"/>
      <c r="D238" s="34"/>
      <c r="E238" s="34"/>
      <c r="F238" s="34"/>
      <c r="G238" s="34"/>
      <c r="H238" s="34"/>
      <c r="I238" s="34"/>
      <c r="J238" s="34"/>
      <c r="K238" s="27"/>
    </row>
    <row r="239" spans="1:11" x14ac:dyDescent="0.2">
      <c r="A239" s="25"/>
      <c r="B239" s="35" t="s">
        <v>50</v>
      </c>
      <c r="C239" s="36"/>
      <c r="D239" s="37"/>
      <c r="E239" s="36" t="s">
        <v>51</v>
      </c>
      <c r="F239" s="38"/>
      <c r="G239" s="36" t="s">
        <v>51</v>
      </c>
      <c r="H239" s="39">
        <v>12</v>
      </c>
      <c r="I239" s="36" t="s">
        <v>52</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53</v>
      </c>
      <c r="C241" s="36"/>
      <c r="D241" s="37"/>
      <c r="E241" s="36" t="s">
        <v>51</v>
      </c>
      <c r="F241" s="38"/>
      <c r="G241" s="36" t="s">
        <v>51</v>
      </c>
      <c r="H241" s="39">
        <v>12</v>
      </c>
      <c r="I241" s="36" t="s">
        <v>52</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54</v>
      </c>
      <c r="C243" s="36"/>
      <c r="D243" s="37"/>
      <c r="E243" s="36" t="s">
        <v>51</v>
      </c>
      <c r="F243" s="38"/>
      <c r="G243" s="36" t="s">
        <v>51</v>
      </c>
      <c r="H243" s="39">
        <v>12</v>
      </c>
      <c r="I243" s="36" t="s">
        <v>52</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55</v>
      </c>
      <c r="C245" s="36"/>
      <c r="D245" s="37"/>
      <c r="E245" s="36" t="s">
        <v>51</v>
      </c>
      <c r="F245" s="38"/>
      <c r="G245" s="36" t="s">
        <v>51</v>
      </c>
      <c r="H245" s="39">
        <v>12</v>
      </c>
      <c r="I245" s="36" t="s">
        <v>52</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56</v>
      </c>
      <c r="C247" s="36"/>
      <c r="D247" s="37"/>
      <c r="E247" s="36" t="s">
        <v>51</v>
      </c>
      <c r="F247" s="38"/>
      <c r="G247" s="36" t="s">
        <v>51</v>
      </c>
      <c r="H247" s="39">
        <v>12</v>
      </c>
      <c r="I247" s="36" t="s">
        <v>52</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57</v>
      </c>
      <c r="C249" s="36"/>
      <c r="D249" s="37"/>
      <c r="E249" s="36" t="s">
        <v>51</v>
      </c>
      <c r="F249" s="38"/>
      <c r="G249" s="36" t="s">
        <v>51</v>
      </c>
      <c r="H249" s="39">
        <v>12</v>
      </c>
      <c r="I249" s="36" t="s">
        <v>52</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58</v>
      </c>
      <c r="C251" s="36"/>
      <c r="D251" s="37"/>
      <c r="E251" s="36" t="s">
        <v>51</v>
      </c>
      <c r="F251" s="38"/>
      <c r="G251" s="36" t="s">
        <v>51</v>
      </c>
      <c r="H251" s="39">
        <v>12</v>
      </c>
      <c r="I251" s="36" t="s">
        <v>52</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59</v>
      </c>
      <c r="C253" s="36"/>
      <c r="D253" s="37"/>
      <c r="E253" s="36" t="s">
        <v>51</v>
      </c>
      <c r="F253" s="38"/>
      <c r="G253" s="36" t="s">
        <v>51</v>
      </c>
      <c r="H253" s="39">
        <v>12</v>
      </c>
      <c r="I253" s="36" t="s">
        <v>52</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60</v>
      </c>
      <c r="C255" s="34"/>
      <c r="D255" s="43">
        <f>SUM(D239,D241,D243,D245,D247,D249,D251,D253)</f>
        <v>0</v>
      </c>
      <c r="E255" s="34"/>
      <c r="F255" s="44"/>
      <c r="G255" s="34"/>
      <c r="H255" s="44"/>
      <c r="I255" s="36" t="s">
        <v>52</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phoneticPr fontId="19"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xr:uid="{00000000-0002-0000-0100-000000000000}">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xr:uid="{00000000-0002-0000-0100-000001000000}">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xr:uid="{00000000-0002-0000-0100-000002000000}"/>
  </dataValidations>
  <hyperlinks>
    <hyperlink ref="F4" r:id="rId1" xr:uid="{00000000-0004-0000-01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2015 GIW</vt:lpstr>
      <vt:lpstr>Rental Assistance Worksheet</vt:lpstr>
      <vt:lpstr>'FY 2015 GIW'!Print_Area</vt:lpstr>
      <vt:lpstr>'FY 2015 GIW'!Print_Titles</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rdrat</cp:lastModifiedBy>
  <cp:lastPrinted>2015-02-12T14:38:50Z</cp:lastPrinted>
  <dcterms:created xsi:type="dcterms:W3CDTF">2013-08-20T18:49:13Z</dcterms:created>
  <dcterms:modified xsi:type="dcterms:W3CDTF">2018-01-23T18:40:03Z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948909258</vt:i4>
  </property>
  <property fmtid="{D5CDD505-2E9C-101B-9397-08002B2CF9AE}" pid="4" name="_EmailSubject">
    <vt:lpwstr>Final FY 2015 NY-511 GIW</vt:lpwstr>
  </property>
  <property fmtid="{D5CDD505-2E9C-101B-9397-08002B2CF9AE}" pid="5" name="_AuthorEmail">
    <vt:lpwstr>Robert.P.Waters@hud.gov</vt:lpwstr>
  </property>
  <property fmtid="{D5CDD505-2E9C-101B-9397-08002B2CF9AE}" pid="6" name="_AuthorEmailDisplayName">
    <vt:lpwstr>Waters, Robert P</vt:lpwstr>
  </property>
  <property fmtid="{D5CDD505-2E9C-101B-9397-08002B2CF9AE}" pid="7" name="_PreviousAdHocReviewCycleID">
    <vt:i4>855029650</vt:i4>
  </property>
  <property fmtid="{D5CDD505-2E9C-101B-9397-08002B2CF9AE}" pid="8" name="_ReviewingToolsShownOnce">
    <vt:lpwstr/>
  </property>
</Properties>
</file>